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240" windowWidth="14940" windowHeight="8385" tabRatio="716" activeTab="6"/>
  </bookViews>
  <sheets>
    <sheet name="VEK..BİLGİ 1-3" sheetId="8" r:id="rId1"/>
    <sheet name="VEK. BİLGİ 1-2" sheetId="6" r:id="rId2"/>
    <sheet name="VEK.BİLGİ 1" sheetId="7" r:id="rId3"/>
    <sheet name="VEK.. BİLGİ" sheetId="5" r:id="rId4"/>
    <sheet name="Vekalet bordrosu " sheetId="1" r:id="rId5"/>
    <sheet name="NAKİT FİŞİ" sheetId="3" r:id="rId6"/>
    <sheet name="NAKİT FİŞİ (boş yedek)" sheetId="4" r:id="rId7"/>
  </sheets>
  <definedNames>
    <definedName name="_Toc8813026" localSheetId="3">'VEK.. BİLGİ'!$A$296</definedName>
    <definedName name="_Toc8813027" localSheetId="3">'VEK.. BİLGİ'!$A$303</definedName>
    <definedName name="_Toc8813028" localSheetId="3">'VEK.. BİLGİ'!$A$314</definedName>
    <definedName name="OLE_LINK2" localSheetId="3">'VEK.. BİLGİ'!$A$3</definedName>
    <definedName name="_xlnm.Print_Area" localSheetId="5">'NAKİT FİŞİ'!$B$1:$V$88</definedName>
  </definedNames>
  <calcPr calcId="145621" fullPrecision="0"/>
</workbook>
</file>

<file path=xl/calcChain.xml><?xml version="1.0" encoding="utf-8"?>
<calcChain xmlns="http://schemas.openxmlformats.org/spreadsheetml/2006/main">
  <c r="M19" i="1" l="1"/>
  <c r="N19" i="1"/>
  <c r="K18" i="1"/>
  <c r="M18" i="1"/>
  <c r="M21" i="1"/>
  <c r="N4" i="4"/>
  <c r="R22" i="4"/>
  <c r="U22" i="4"/>
  <c r="T23" i="4"/>
  <c r="T50" i="4"/>
  <c r="R53" i="4"/>
  <c r="T53" i="4"/>
  <c r="A55" i="4"/>
  <c r="T57" i="4"/>
  <c r="C58" i="4"/>
  <c r="G58" i="4"/>
  <c r="L58" i="4"/>
  <c r="A81" i="4"/>
  <c r="O4" i="3"/>
  <c r="V4" i="3"/>
  <c r="V6" i="3"/>
  <c r="D7" i="3"/>
  <c r="E7" i="3"/>
  <c r="D11" i="3"/>
  <c r="D18" i="3"/>
  <c r="E18" i="3"/>
  <c r="F18" i="3"/>
  <c r="G18" i="3"/>
  <c r="H18" i="3"/>
  <c r="I18" i="3"/>
  <c r="J18" i="3"/>
  <c r="K18" i="3"/>
  <c r="L18" i="3"/>
  <c r="U22" i="3"/>
  <c r="D27" i="3"/>
  <c r="E27" i="3"/>
  <c r="F27" i="3"/>
  <c r="G27" i="3"/>
  <c r="H27" i="3"/>
  <c r="I27" i="3"/>
  <c r="J27" i="3"/>
  <c r="K27" i="3"/>
  <c r="L27" i="3"/>
  <c r="N27" i="3"/>
  <c r="O27" i="3"/>
  <c r="P27" i="3"/>
  <c r="Q27" i="3"/>
  <c r="R27" i="3"/>
  <c r="S27" i="3"/>
  <c r="V27" i="3"/>
  <c r="D28" i="3"/>
  <c r="E28" i="3"/>
  <c r="F28" i="3"/>
  <c r="G28" i="3"/>
  <c r="H28" i="3"/>
  <c r="I28" i="3"/>
  <c r="J28" i="3"/>
  <c r="K28" i="3"/>
  <c r="L28" i="3"/>
  <c r="N28" i="3"/>
  <c r="O28" i="3"/>
  <c r="P28" i="3"/>
  <c r="Q28" i="3"/>
  <c r="R28" i="3"/>
  <c r="S28" i="3"/>
  <c r="V28" i="3"/>
  <c r="U29" i="3"/>
  <c r="N31" i="3"/>
  <c r="O31" i="3"/>
  <c r="P31" i="3"/>
  <c r="Q31" i="3"/>
  <c r="N32" i="3"/>
  <c r="O32" i="3"/>
  <c r="P32" i="3"/>
  <c r="Q32" i="3"/>
  <c r="N33" i="3"/>
  <c r="O33" i="3"/>
  <c r="P33" i="3"/>
  <c r="Q33" i="3"/>
  <c r="U33" i="3"/>
  <c r="R34" i="3"/>
  <c r="U64" i="3"/>
  <c r="D105" i="3"/>
  <c r="E105" i="3"/>
  <c r="F105" i="3"/>
  <c r="O105" i="3"/>
  <c r="P105" i="3"/>
  <c r="Q105" i="3"/>
  <c r="X4" i="1"/>
  <c r="L18" i="1"/>
  <c r="AI4" i="1"/>
  <c r="AH5" i="1"/>
  <c r="O8" i="1"/>
  <c r="O18" i="1"/>
  <c r="U8" i="1"/>
  <c r="Q18" i="1"/>
  <c r="H9" i="1"/>
  <c r="O11" i="1"/>
  <c r="P19" i="1"/>
  <c r="J18" i="1"/>
  <c r="J19" i="1"/>
  <c r="X21" i="1"/>
  <c r="B23" i="1"/>
  <c r="AD23" i="1"/>
  <c r="C52" i="1"/>
  <c r="D52" i="1"/>
  <c r="E52" i="1"/>
  <c r="L19" i="1"/>
  <c r="N18" i="1"/>
  <c r="N21" i="1"/>
  <c r="C28" i="1"/>
  <c r="S17" i="3"/>
  <c r="Q19" i="1"/>
  <c r="T19" i="1"/>
  <c r="P18" i="1"/>
  <c r="P21" i="1"/>
  <c r="O19" i="1"/>
  <c r="V18" i="1"/>
  <c r="T18" i="1"/>
  <c r="T21" i="1"/>
  <c r="U20" i="3"/>
  <c r="U31" i="3"/>
  <c r="Q21" i="1"/>
  <c r="R18" i="1"/>
  <c r="R21" i="1"/>
  <c r="E37" i="1"/>
  <c r="A38" i="1"/>
  <c r="R19" i="1"/>
  <c r="V19" i="1"/>
  <c r="Z19" i="1"/>
  <c r="O21" i="1"/>
  <c r="V21" i="1"/>
  <c r="U21" i="3"/>
  <c r="Z18" i="1"/>
  <c r="Z21" i="1"/>
  <c r="C29" i="1"/>
  <c r="H65" i="3"/>
  <c r="U32" i="3"/>
  <c r="S34" i="3"/>
  <c r="A40" i="1"/>
  <c r="A39" i="1"/>
  <c r="E40" i="1"/>
  <c r="C30" i="1"/>
  <c r="S18" i="3"/>
  <c r="AB19" i="1"/>
  <c r="AB18" i="1"/>
  <c r="AB21" i="1"/>
  <c r="D39" i="1"/>
  <c r="E39" i="1"/>
  <c r="C39" i="1"/>
  <c r="S60" i="3"/>
  <c r="D65" i="3"/>
  <c r="M65" i="3"/>
  <c r="U56" i="3"/>
  <c r="O90" i="3"/>
  <c r="M91" i="3"/>
  <c r="S59" i="3"/>
  <c r="D90" i="3"/>
  <c r="B91" i="3"/>
  <c r="D40" i="1"/>
  <c r="C40" i="1"/>
  <c r="A41" i="1"/>
  <c r="U60" i="3"/>
  <c r="D41" i="1"/>
  <c r="C41" i="1"/>
  <c r="A42" i="1"/>
  <c r="M92" i="3"/>
  <c r="Q93" i="3"/>
  <c r="M93" i="3"/>
  <c r="B93" i="3"/>
  <c r="B92" i="3"/>
  <c r="F93" i="3"/>
  <c r="Q92" i="3"/>
  <c r="O92" i="3"/>
  <c r="P92" i="3"/>
  <c r="E93" i="3"/>
  <c r="D93" i="3"/>
  <c r="B94" i="3"/>
  <c r="E43" i="1"/>
  <c r="A43" i="1"/>
  <c r="D42" i="1"/>
  <c r="C42" i="1"/>
  <c r="M94" i="3"/>
  <c r="O93" i="3"/>
  <c r="P93" i="3"/>
  <c r="E41" i="1"/>
  <c r="D92" i="3"/>
  <c r="E92" i="3"/>
  <c r="F92" i="3"/>
  <c r="D43" i="1"/>
  <c r="A44" i="1"/>
  <c r="C43" i="1"/>
  <c r="P94" i="3"/>
  <c r="M95" i="3"/>
  <c r="O94" i="3"/>
  <c r="E94" i="3"/>
  <c r="B95" i="3"/>
  <c r="D94" i="3"/>
  <c r="F42" i="1"/>
  <c r="E42" i="1"/>
  <c r="F94" i="3"/>
  <c r="G95" i="3"/>
  <c r="O95" i="3"/>
  <c r="P95" i="3"/>
  <c r="Q96" i="3"/>
  <c r="M96" i="3"/>
  <c r="F96" i="3"/>
  <c r="B96" i="3"/>
  <c r="D95" i="3"/>
  <c r="E95" i="3"/>
  <c r="C44" i="1"/>
  <c r="A45" i="1"/>
  <c r="D44" i="1"/>
  <c r="Q94" i="3"/>
  <c r="E44" i="1"/>
  <c r="P96" i="3"/>
  <c r="M97" i="3"/>
  <c r="O96" i="3"/>
  <c r="A46" i="1"/>
  <c r="D45" i="1"/>
  <c r="C45" i="1"/>
  <c r="R95" i="3"/>
  <c r="B97" i="3"/>
  <c r="E96" i="3"/>
  <c r="D96" i="3"/>
  <c r="F95" i="3"/>
  <c r="Q95" i="3"/>
  <c r="E45" i="1"/>
  <c r="C46" i="1"/>
  <c r="A47" i="1"/>
  <c r="D46" i="1"/>
  <c r="E97" i="3"/>
  <c r="D97" i="3"/>
  <c r="B98" i="3"/>
  <c r="P97" i="3"/>
  <c r="O97" i="3"/>
  <c r="M98" i="3"/>
  <c r="F45" i="1"/>
  <c r="E46" i="1"/>
  <c r="A54" i="1"/>
  <c r="C54" i="1"/>
  <c r="F97" i="3"/>
  <c r="G98" i="3"/>
  <c r="P98" i="3"/>
  <c r="M99" i="3"/>
  <c r="O98" i="3"/>
  <c r="B99" i="3"/>
  <c r="E98" i="3"/>
  <c r="D98" i="3"/>
  <c r="Q97" i="3"/>
  <c r="D47" i="1"/>
  <c r="A48" i="1"/>
  <c r="C47" i="1"/>
  <c r="F98" i="3"/>
  <c r="Q98" i="3"/>
  <c r="R98" i="3"/>
  <c r="P99" i="3"/>
  <c r="O99" i="3"/>
  <c r="M100" i="3"/>
  <c r="E47" i="1"/>
  <c r="D99" i="3"/>
  <c r="B100" i="3"/>
  <c r="E99" i="3"/>
  <c r="D48" i="1"/>
  <c r="C48" i="1"/>
  <c r="A49" i="1"/>
  <c r="Q99" i="3"/>
  <c r="M107" i="3"/>
  <c r="O107" i="3"/>
  <c r="E48" i="1"/>
  <c r="P100" i="3"/>
  <c r="M101" i="3"/>
  <c r="O100" i="3"/>
  <c r="Q100" i="3"/>
  <c r="F99" i="3"/>
  <c r="B107" i="3"/>
  <c r="D107" i="3"/>
  <c r="B54" i="1"/>
  <c r="D54" i="1"/>
  <c r="A55" i="1"/>
  <c r="M23" i="1"/>
  <c r="B101" i="3"/>
  <c r="E100" i="3"/>
  <c r="D100" i="3"/>
  <c r="F100" i="3"/>
  <c r="B102" i="3"/>
  <c r="E101" i="3"/>
  <c r="D101" i="3"/>
  <c r="O101" i="3"/>
  <c r="M102" i="3"/>
  <c r="P101" i="3"/>
  <c r="F101" i="3"/>
  <c r="C107" i="3"/>
  <c r="E107" i="3"/>
  <c r="B108" i="3"/>
  <c r="B62" i="3"/>
  <c r="Q101" i="3"/>
  <c r="N107" i="3"/>
  <c r="P107" i="3"/>
  <c r="M108" i="3"/>
  <c r="B88" i="3"/>
</calcChain>
</file>

<file path=xl/comments1.xml><?xml version="1.0" encoding="utf-8"?>
<comments xmlns="http://schemas.openxmlformats.org/spreadsheetml/2006/main">
  <authors>
    <author>p1</author>
  </authors>
  <commentList>
    <comment ref="I9" authorId="0">
      <text>
        <r>
          <rPr>
            <b/>
            <sz val="16"/>
            <color indexed="10"/>
            <rFont val="Tahoma"/>
            <family val="2"/>
          </rPr>
          <t>DİKKAT. 
1/3 VEKALET MAAŞI ÖDENYİECEK İSE SIFIR (0)YAZINIZ</t>
        </r>
      </text>
    </comment>
    <comment ref="F10" authorId="0">
      <text>
        <r>
          <rPr>
            <b/>
            <sz val="14"/>
            <color indexed="10"/>
            <rFont val="Tahoma"/>
            <family val="2"/>
          </rPr>
          <t>DİKKAT. 
1/3 VEKALET MAAŞI ÖDENYİECEK İSE SIFIR (0)YAZINIZ</t>
        </r>
      </text>
    </comment>
  </commentList>
</comments>
</file>

<file path=xl/sharedStrings.xml><?xml version="1.0" encoding="utf-8"?>
<sst xmlns="http://schemas.openxmlformats.org/spreadsheetml/2006/main" count="2271" uniqueCount="1991">
  <si>
    <t xml:space="preserve">hükmüne yer verilmiş ve bu suretle belediyelerin boş durumdaki veterinerlik veya hayvan sağlık memurluğu hizmetleri ile ilgili kadrolarına vekalet aylığı (vekalet edilen kadro derecesinin birinci kademe aylığının 1/3’ü) verilmek suretiyle kurum dışından vekaleten atama yapılabileceği hükme bağlanmıştır. </t>
  </si>
  <si>
    <t xml:space="preserve">Ayrıca, 657 sayılı Kanunun 7 inci fıkrası uyarınca, bu Kanuna tabi kurumlarda mali, nakdi ve ayni sorumluluğu bulunan boş durumdaki saymanlık kadrolarına da kurum dışından vekalet aylığı (vekalet edilen kadro derecesinin birinci kademe aylığının 1/3’ü) verilmek suretiyle vekil memur atanması da mümkündür.  </t>
  </si>
  <si>
    <t>Diğer taraftan, 17/4/2006 tarihli ve 2006/10344 sayılı Bakanlar Kurulu Kararına ekli Kararın “Vekalet” başlıklı 9 uncu maddesinin 1 inci bendinin (a) sırasında,  bir göreve kurum içinden veya diğer kurumlardan vekaleten atanan memura, vekaleten atandığı kadro veya görev için öngörülen zam ve tazminatların toplam net tutarı, asli kadro veya görevleri karşılığında fiilen aldığı zam ve tazminatların toplam net tutarından fazla ise aradaki farkın vekalet görevine başlanıldığı tarihten itibaren ve vekalet görevinin fiilen yapıldığı sürece ödeneceği belirtilmektedir.</t>
  </si>
  <si>
    <t>657 sayılı Kanunun, 86 ncı maddesinin 3 üncü fıkrasında;</t>
  </si>
  <si>
    <r>
      <t>“</t>
    </r>
    <r>
      <rPr>
        <i/>
        <sz val="12"/>
        <color indexed="63"/>
        <rFont val="Times New Roman"/>
        <family val="1"/>
      </rPr>
      <t>Ancak, ilkokul öğretmenliği (Yaz tatili hariç), tabiplik, diş tabipliği, eczacılık, köy ve beldelerdeki ebelik ve hemşirelik, mühendis ve mimarlık, veterinerlik, köy ve kasaba imamlığına ait boş kadrolara Maliye Bakanlığının izni (mahallî idarelerde izin şartı aranmaz) ile açıktan vekil atanabilir.”</t>
    </r>
  </si>
  <si>
    <t>ifadesine yer verilmiş ve bu suretle sadece ilkokul öğretmenliğine, tabipliğe, diş tabipliğine, eczacılığa, köy ve beldelerdeki ebelik ve hemşireliğe, mühendis ve mimarlığa, veterinerliğe, köy imamlığına ve kasaba imamlığına ait boş kadrolara açıktan vekil atanabileceği hükme bağlanmıştır.</t>
  </si>
  <si>
    <t xml:space="preserve">Söz konusu boş kadrolara açıktan vekillere, 657 sayılı Kanunun 86 ncı maddesinin 4 üncü fıkrası uyarınca, vekalet görevinin başladığı tarihten itibaren vekalet aylığı (vekalet edilen kadro derecesinin birinci kademe aylığının 2/3’ü ile memuriyet taban aylığının 2/3’ü) ödenmesi gerekmektedir. </t>
  </si>
  <si>
    <t xml:space="preserve">Diğer taraftan, 17/04/2006 tarihli ve 2006/10344 sayılı Yan Ödeme Kararnamesinin, “Vekalet” başlıklı 9 uncu maddesinin 1 inci bendinin (b) sırasında, bir göreve açıktan vekalet edenlere, bu göreve ait zam ve tazminatların, 657 sayılı Kanunun 175 inci maddesindeki oranlar dikkate alınmaksızın vekalet aylığıyla birlikte ödeneceği belirtilmektedir. </t>
  </si>
  <si>
    <t>5) Vekalette makam, görev ve temsil tazminatı ödenir mi?</t>
  </si>
  <si>
    <t xml:space="preserve">Hayır ödenmez. Makam tazminatı, 657 sayılı Kanuna ekli IV sayılı makam tazminatı cetvelinde sayılmış bulunan kadrolara atanan kimselere ödenen bir tazminattır ve bu tazminatı almanın şartı: sayılmış olan kadrolara atanmaktır. Temsil ve görev tazminatları ise makam tazminatı almaya hak kazanan kimselere, makam tazminatları tutarlarına göre ödenmekte olan birer tazminat çeşididir. </t>
  </si>
  <si>
    <t>Buna göre, makam tazminatı alabilmek için, makam tazminatı öngörülen bir kadroya atanmak gerekir. Vekil ise vekalet ettiği kadroya atanmamış olduğundan, makam tazminatına hak kazanamaz. Makam tazminatına hak kazanamadığı için de, temsil veya görev tazminatı alması mümkün değildir.</t>
  </si>
  <si>
    <t>6) Vekalette mali haklara, vekalet görevine başlanıldığı tarihten itibaren mi; vekalet görevine başlanıldığı tarihi takip eden ay başından itibaren mi hak kazanılır?</t>
  </si>
  <si>
    <t>Vekalet kurumunda vekalet aylığı ve zam/tazminat farkı olmak üzere iki ayrı mali hak söz konusu olduğunu daha önce belirtmiştim. Peki memur Ahmet, vekalet aylığına ya da zam/tazminat farkına ne zamandan itibaren hak kazanır?</t>
  </si>
  <si>
    <t>Öncelikle 657 sayılı Kanunun 86 ıncı maddesi ile düzenlenmiş olan vekalet aylığına bakalım. 657 sayılı kanunun 86 ncı maddesinin dördüncü fıkrasında;</t>
  </si>
  <si>
    <t>"Aynı kurumdan birinci fıkrada sayılan ayrılmalar dolayısiyle atanan vekil memurlara vekalet görevinin 3 aydan fazla devam eden süresi için, kurum dışından veya açıktan atananlarla kurum içinden ilkokul öğretmenliğine atanan öğretmenler ile veznedarlık görevine atananlara göreve başladıkları tarihten itibaren vekalet aylığı ödenir."</t>
  </si>
  <si>
    <t xml:space="preserve">denilmiştir. Daha önce de belirttiğim gibi, dolu kadrolara kurum içinden yapılan vekaleten atamalarda, vekiller, vekalet görevinin 3 aydan fazla devam eden süresi için vekalet aylığına hak kazanırlar. Diğer bir anlatımla, kurum içinden dolu bir kadroya vekaleten atanan vekil memur, vekalet görevi 3 ayı aştığı anda vekalet aylığına hak kazanmaya başlar.  </t>
  </si>
  <si>
    <t xml:space="preserve">Dolu kadrolara kurum dışından (vekalet görevinin söz konusu olduğu kurum dışındaki kurumlardan) yapılan vekaleten atamalarda, vekil, vekalet görevinin başladığı tarihten itibaren vekalet aylığına hak kazanmaya başlar. </t>
  </si>
  <si>
    <t>Kurum içinden ilkokul öğretmenliğine atanan öğretmenler ile veznedarlık görevine atananlara göreve başladıkları tarihten itibaren vekalet aylığı ödenir.</t>
  </si>
  <si>
    <r>
      <t>657 sayılı Kanunun 86 ncı maddesinin son fıkrasında ise;  "</t>
    </r>
    <r>
      <rPr>
        <i/>
        <sz val="12"/>
        <color indexed="63"/>
        <rFont val="Times New Roman"/>
        <family val="1"/>
      </rPr>
      <t xml:space="preserve">Bu Kanuna tabi kurumlarda, mali, nakdi ve ayni sorumluluğu bulunan saymanlık kadrolarının boşalması halinde bu kadrolara işe başladıkları tarihten itibaren vekalet aylığı verilmek suretiyle memurlar arasından atama yapılabilir." </t>
    </r>
    <r>
      <rPr>
        <sz val="12"/>
        <color indexed="63"/>
        <rFont val="Times New Roman"/>
        <family val="1"/>
      </rPr>
      <t xml:space="preserve">denilmektedir. Bu hükme göre,  boş durumdaki mali, nakdi ve ayni sorumluluğu bulunan saymanlık kadrolarına yapılacak vekaleten atamalarda, vekalet görevinin başladığı tarihten itibaren, vekiller, vekalet aylığına hak kazanırlar. </t>
    </r>
  </si>
  <si>
    <t>Dolu bir kadroya kurum içinden ya da kurum dışından yapılan vekaleten atamalarda, vekil memura verilecek vekalet aylığı tutarı, vekil memurun vekalet ettiği kadro derecesinin 1 inci kademe aylığının (aylık gösterge + ek gösterge) 1/3 ü'ünden ibarettir.  </t>
  </si>
  <si>
    <t>Açıktan yapılan atamalarda ise durum biraz daha farklıdır. Öncelikle, açıktan yapılan vekaleten atamalarda, vekalet ettirilen kadro ister dolu olsun iste boş olsun; açıktan atanan vekil, vekalet görevinin başladığı tarihten itibaren vekalet aylığına hak kazanır.  Dolu ya da boş bir kadroya açıktan yapılan vekaleten atamalarda, vekile verilecek vekalet aylığı tutarı, vekilin vekalet ettiği kadro derecesinin 1 inci kademe aylığının (aylık gösterge + ek gösterge) 2/3 ü ile taban aylığının 2/3'ünün toplamından ibarettir. </t>
  </si>
  <si>
    <t xml:space="preserve">Vekaleten yapılan atamalarda vekalet aylığına hak kazanma tarihini kısaca açıklamaya çalıştım. Peki, vekalet kurumunda söz konusu olan bir diğer mali hak olan zam/tazminat farklarında durum nedir? Şimde de buna kısaca göz atalım. </t>
  </si>
  <si>
    <t xml:space="preserve">Daha önce belirttiğim gibi, vekalet kurumunda söz konusu olan iki ayrı mali haktan birini teşkil eden zam/tazminat farkları, boş kadrolara yapılan vekaleten atamalarda söz konusudur. Diğer bir ifadeyle, vekaleten bir göreve atanan bir memurun, zam/tazminat farklarına hak kazanabilmesi için, vekaleten atandığı kadronun boş kadro olması şarttır. Peki memur, bu zam/tazminat farklarına hangi tarihten itibaren hak kazanır? 3/1/2011 tarihli ve 1241 sayılı Bakanlar Kurulu Kararı ile 2011 yılında da uygulanmasına devam edilmesi kararlaştırılan 17/4/2006 tarihli ve 10344 sayılı 'Devlet Memurlarına Ödenecek Zam ve Tazminatlara İlişkin Karar'ın 9 uncu maddesinin, 1 inci fıkrasının, (a) alt bendinin, birinci sırasında, </t>
  </si>
  <si>
    <t>"Kurumlarınca bir göreve kurum içinden veya diğer kurumlardan vekalet ettirilenlere;</t>
  </si>
  <si>
    <t xml:space="preserve">cc) Vekillerin, genel ve ilgili özel mevzuatı uyarınca asaleten atanmada aranan tüm şartları (asaleten atanmada sınav şartı aranılan kadro veya görevler için bu sınavlara girebilme hakkının elde edilmiş olması dahil) bir arada taşımaları,kaydıyla; vekalet ettikleri kadro veya görevler için bu Karar uyarınca öngörülen zam ve tazminatların toplam net tutarının, asli kadro veya görevleri karşılığında fiilen aldıkları zam ve tazminatların toplam net tutarından fazla olması halinde, aradaki fark; 657 sayılı Kanunun 175 inci maddesindeki oranlar dikkate alınmaksızın, vekalet görevine başlanıldığı tarihten itibaren ve vekalet görevinin fiilen yapıldığı sürece ödenir."denilmiştir. Diğer bir ifadeyle, boş bir kadroya, kurum içinden ya da kurum dışından vekaleten atanan memurlar, vekalet görevinin başladığı tarihten itibaren zam/tazminat farklarına hak kazanırlar. </t>
  </si>
  <si>
    <t xml:space="preserve">                Dolu ya da boş bir kadroya açıktan yapılan vekaleten atamalarda ise, açıktan atanan vekil, vekalet ettiği kadro için söz konusu olan zam ve tazminat tutarlarının tümünü, vekalet görevinin başladığı tarihten itibaren hak eder. </t>
  </si>
  <si>
    <r>
      <t>vi</t>
    </r>
    <r>
      <rPr>
        <b/>
        <u/>
        <sz val="12"/>
        <color indexed="8"/>
        <rFont val="Times New Roman"/>
        <family val="1"/>
      </rPr>
      <t>) Boş kadroya açıktan vekalet</t>
    </r>
  </si>
  <si>
    <r>
      <t>v</t>
    </r>
    <r>
      <rPr>
        <b/>
        <u/>
        <sz val="12"/>
        <color indexed="8"/>
        <rFont val="Times New Roman"/>
        <family val="1"/>
      </rPr>
      <t>) Boş kadroya kurum dışından vekalet</t>
    </r>
  </si>
  <si>
    <t>Vekalet görevi, vekalet edilen göreve ait kadronun dolu veya boş olmasına göre,</t>
  </si>
  <si>
    <t>-Dolu kadrolara vekalet,</t>
  </si>
  <si>
    <t>-Boş kadrolara vekalet,</t>
  </si>
  <si>
    <t>olmak üzere ikiye ayrılmaktadır.</t>
  </si>
  <si>
    <t>Yine vekalet edenin kurum içinden, diğer kurumlardan veya açıktan olmasına göre,</t>
  </si>
  <si>
    <t xml:space="preserve">olmak üzere üçe ayrılmaktadır. </t>
  </si>
  <si>
    <t>4-Vekalet Aylığı</t>
  </si>
  <si>
    <t xml:space="preserve">Vekalet aylığı, Devlet memurlarının asli görevleri yanında başka bir kadroyu (görevi) kanuni şartlar dahilinde vekaleten yürütmeleri halinde alacakları ilave aylığı (ücreti) ifade etmektedir. Bu ücret, vekalet edilen görevin kadro derecesinin birinci kademesinin üçte biri, açıktan atananlara ise üçte ikisidir. Ek gösterge, aylık kavramının unsuru olduğu için vekalet aylığının hesabında dahil edilir. </t>
  </si>
  <si>
    <t>1-Dolu Kadrolara Vekalet Halinde Vekalet Aylığı</t>
  </si>
  <si>
    <t>Mehil müddeti, yıllık izin, mazeret izni, hastalık izni, geçici görev, görevden uzaklaştırma, hizmet içi eğitim nedeniyle ayrılmalarda dolu kadrolara vekalet edilebilir. 657 sayılı Kanunun "vekalet görevi ve aylık verilmesinin şartları" na ilişkin 86 ncı maddesi ve "vekalet, ikinci görev aylık ve ücretleri ile diğer ödemeler" başlıklı 175 inci maddesinde vekalet aylığının ödeme usul ve şartları düzenlenmiştir.</t>
  </si>
  <si>
    <t>A-Kurum İçinden Vekalet</t>
  </si>
  <si>
    <t>Kurum içinden dolu kadroya vekaleten atanan memurlara vekalet edilen görevin kadro derecesinin birinci kademe aylığının üçte biri, vekalet görevinin 3 aydan fazla devam eden süresi boyunca ödenir.</t>
  </si>
  <si>
    <t>657 sayılı Kanunun 86 ncı maddesi uyarınca üç aylık süre açısından istisna ise;</t>
  </si>
  <si>
    <t>görevlerine atananlara, üç aylık süre aranmaksızın, göreve başlama tarihi esas alınarak vekalet ettikleri görevin kadro derecesinin birinci kademe aylığının üçte biri, vekalet aylığı olarak ödenecektir.</t>
  </si>
  <si>
    <t>B-Kurum Dışından Vekalet</t>
  </si>
  <si>
    <t>Diğer kurumlardan vekalet eden memurlara, göreve başladıkları tarihten itibaren, vekalet ettikleri görevin kadro derecesinin birinci kademe aylığının üçte biri vekalet aylığı olarak ödenir.</t>
  </si>
  <si>
    <t>C-Açıktan Vekalet</t>
  </si>
  <si>
    <t>Açıktan vekalet edenlere, vekalet görevine başladıkları tarihten itibaren, vekalet ettikleri görevin kadro derecesinin birinci kademe aylığının üçte ikisi vekalet aylığı olarak ödenir.</t>
  </si>
  <si>
    <t>2-Boş Kadrolara Vekalet Halinde Vekalet Aylığı</t>
  </si>
  <si>
    <t>Asil memurun başka yere atanması, kadro ihdas edilmekle birlikte atama yapılmaması, emeklilik, ölüm, istifa, çekilme, memuriyetten çıkarılma nedeniyle ayrılmalarda boş kadrolara vekalet söz konusu olabilir.</t>
  </si>
  <si>
    <t>Vekalet görevinin memurlar eliyle yürütülmesi halinde asıl olan "aylıksız vekalettir". 657 sayılı Kanunun 86 ncı maddesinde "...boş kadrolara ait görevler lüzum görüldüğü takdirde memurlara ücretsiz olarak vekaleten gördürülebilir." denilmektedir. "Tedviren gördürme" şeklinde tezahür eden bu hüküm boş kadrolara yönelik bir idari tasarruf olmaktadır.</t>
  </si>
  <si>
    <t>657 sayılı Kanun bazı özel haller ve görevler için "aylıklı vekalet" müessesesini de getirmiştir. Bu bağlamda 657 sayılı Kanuna tabi kurumlarda, mali, nakdi ve ayni sorumluluğu bulunan saymanlık kadrolarının boşalması halinde bu kadrolara işe başladıkları tarihten itibaren vekalet aylığı verilmek suretiyle memurlar arasından atama yapılabilir. Vekalet görevine başladıkları tarihten itibaren, vekalet edilen görevin kadro derecesinin birinci kademe aylığının üçte biri vekalet aylığı olarak ödenir.</t>
  </si>
  <si>
    <t>Boş kadrolara ait görevler lüzum görüldüğü takdirde diğer kurumlarda görevli memurlara ücretsiz olarak vekaleten gördürülebilmekle birlikte bu kuralın bazı istisnaları da söz konusudur.</t>
  </si>
  <si>
    <t>-657 sayılı Kanuna tabi kurumlarda çalışan veteriner hekim veya hayvan sağlık memurları, veteriner hekim veya hayvan sağlık memuru bulunmayan belediyelerin veterinerlik veya hayvan sağlık memurluğu hizmetlerini ifa etmek üzere bu hizmetlerle ilgili kadrolara vekalet aylığı verilmek suretiyle atanabilirler.</t>
  </si>
  <si>
    <t xml:space="preserve">657 sayılı Kanun ve Vekalet </t>
  </si>
  <si>
    <t xml:space="preserve">Devlet memurları arasında sıklıkla karşılaşılan sorunlardan birisi de vekalettir. Bu yazımda 657 sayılı Devlet Memurları Kanununda düzenlenen vekalet müessesesini özetlemeye çalışacağım. Eğer sorularınız olursa, kanun657@yahoo.com adresine gönderebilirsiniz. Cevapları bu başlığa eklemeye çalışacağım. </t>
  </si>
  <si>
    <t>1) Vekalet nedir?</t>
  </si>
  <si>
    <r>
      <t xml:space="preserve">Vekalet, en genel şekliyle bir kimsenin görevinin diğer bir kişi tarafından üstlenilmesi anlamına gelmektedir. Personel hukukumuz açısından ise vekalet, 657 sayılı Devlet Memurları Kanununun 86 ıncı maddesi uyarınca yapılan bir görevlendirmedir. Burada 86 ncı maddeye vurgu yapılması gerekmektedir: çünkü vekaleten görevlendirmelere ilişkin onaylarda, </t>
    </r>
    <r>
      <rPr>
        <u/>
        <sz val="12"/>
        <color indexed="63"/>
        <rFont val="Times New Roman"/>
        <family val="1"/>
      </rPr>
      <t>vekalet görevinin 86 ncı maddeye binaen yapıldığı belirtilmemişse</t>
    </r>
    <r>
      <rPr>
        <sz val="12"/>
        <color indexed="63"/>
        <rFont val="Times New Roman"/>
        <family val="1"/>
      </rPr>
      <t xml:space="preserve">, </t>
    </r>
    <r>
      <rPr>
        <u/>
        <sz val="12"/>
        <color indexed="63"/>
        <rFont val="Times New Roman"/>
        <family val="1"/>
      </rPr>
      <t>vekaletten kaynaklanan bir takım mali hakların elde edilmesi mümkün bulunmamaktadır</t>
    </r>
    <r>
      <rPr>
        <sz val="12"/>
        <color indexed="63"/>
        <rFont val="Times New Roman"/>
        <family val="1"/>
      </rPr>
      <t xml:space="preserve">. </t>
    </r>
  </si>
  <si>
    <t xml:space="preserve">Öncelikle bilinmesi gereken vekalet müessesesinin iki ayrı başlıkta incelendiğidir: dolu kadroya vekalet ve boş kadroya vekalet. </t>
  </si>
  <si>
    <t>     1.a) Dolu kadroya vekalet</t>
  </si>
  <si>
    <r>
      <t>Memur Ahmet'in, mehil müddeti, yıllık izin, mazeret izni, hastalık izni, aylıksız izin, geçici görev, görevden uzaklaştırma, hizmet içi eğitim ya da kurs veya seminer gibi hallerden biri dolayısıyla görevinden</t>
    </r>
    <r>
      <rPr>
        <b/>
        <sz val="12"/>
        <color indexed="63"/>
        <rFont val="Times New Roman"/>
        <family val="1"/>
      </rPr>
      <t xml:space="preserve"> geçici olarak ayrılması durumunda, </t>
    </r>
    <r>
      <rPr>
        <sz val="12"/>
        <color indexed="63"/>
        <rFont val="Times New Roman"/>
        <family val="1"/>
      </rPr>
      <t xml:space="preserve">memur Ahmet'in yerine vekaleten atanan Ayşe, dolu kadroya vekalet etmektedir. Dikkat ederseniz, bu gibi durumlarda memur Ahmet'in kadrosu hala doludur ve memur Ahmet bu kadroyu halen işgal etmektedir. Ayşe ise memur Ahmet tarafından işgal edilmekte olan, diğer bir ifadeyle dolu olan kadroya vekalet etmektedir. </t>
    </r>
  </si>
  <si>
    <t>     1.b) Boş kadroya vekalet</t>
  </si>
  <si>
    <t>Boş kadroya vekalette elimizde bir kadro vardır ancak bu kadro emeklilik, ölüm, çekilme (istifa), çekilmiş sayılma (istifa etmiş sayılma), memuriyetten çıkarılma gibi hallerden biri dolayısıyla boş durumdadır. Boş kadroya vekalette, vekalet edilen kadroyu işgal eden herhangi bir memur yoktur.  Boş kadroya vekaleti, dolu kadroya vekaletten ayıran temel unsur, mali haklarda karşımıza çıkmaktadır.</t>
  </si>
  <si>
    <r>
      <t>2) Vekalette mali haklar nelerdir?</t>
    </r>
    <r>
      <rPr>
        <b/>
        <sz val="12"/>
        <color indexed="63"/>
        <rFont val="Times New Roman"/>
        <family val="1"/>
      </rPr>
      <t> </t>
    </r>
  </si>
  <si>
    <t xml:space="preserve">Vekalet kurumunda dayanağını 657 sayılı kanundan alan vekalet aylığı ile dayanağını Yan Ödeme Kararnamesinden alan zam ve tazminat farkları olmak üzere, başlıca iki farklı mali hak bulunmaktadır. Ayrıca bulundukları yerden başka bir yerdeki kadroya vekaleten atananlar için, Harcırah Kanununun geçici görevle başka yere görevlendirilenler hakkındaki hükümleri de işletilmektedir. </t>
  </si>
  <si>
    <r>
      <t xml:space="preserve">Vekalet aylığı, </t>
    </r>
    <r>
      <rPr>
        <sz val="12"/>
        <color indexed="63"/>
        <rFont val="Times New Roman"/>
        <family val="1"/>
      </rPr>
      <t>dayanağını 657 sayılı kanunun 86 ıncı maddesinden almaktadır. Vekalet aylığının nasıl hesaplanacağı ise 657 sayılı kanunun 175 inci maddesinde gösterilmiştir: vekalet eden kişi memur ise, vekalet edilen görevin kadro derecesinin birinci kademe aylığının (gösterge aylığı+ek gösterge aylığı) üçte biri; vekalet eden kişi memur değilse, vekalet edilen görevin kadro derecesinin birinci kademe aylığının (gösterge aylığı+ek gösterge aylığı) üçte ikisi ile taban aylığının üçte ikisi, vekillere vekalet aylığı olarak ödenmektedir.</t>
    </r>
  </si>
  <si>
    <r>
      <t>Zam ve tazminatlar</t>
    </r>
    <r>
      <rPr>
        <sz val="12"/>
        <color indexed="63"/>
        <rFont val="Times New Roman"/>
        <family val="1"/>
      </rPr>
      <t>, dayanağını 657 sayılı kanunun 152 nci maddesinden almakla birlikte, vekillere ödnemesi öngörülen zam ve tazminat farkları, dayanağını yan ödeme kararnamesinden almaktadır. Zam ve tazminatların hesaplanma şekli şu şekildedir: vekilin uhdesinde bulunan kadro veya görevi için öngörülen zam/tazminatlar toplamı ile vekalet edilen görev için öngörülen zam/tazminatlar toplamı arasında oluşan fark, vekile zam ve tazminatı farkı olarak ödenmekteedir. Bir diğer deyişle: vekaleten atanan kişinin kendi kadrosu için öngörülen zam/tazminatlar toplamı ile vekalet edilen kadro için öngörülen zam/tazminatlar toplamından hangisi yüksekse, vekil, yüksek olan zam/tazminatlar toplamını elde eder.</t>
    </r>
  </si>
  <si>
    <t>3) Hangi durumlarda, hangi vekil, hangi mali hakları hak eder?</t>
  </si>
  <si>
    <t>Daha önce belirttiğim gibi, vekalette dolu kadroya vekalet ve boş kadroya vekalet olmak üzere, başlangıç olarak iki farklı ayrım söz konusudur. Her iki vekalette de, kurum içinden vekalet, kurum dışından vekalet ve açıktan vekalet olmak üzere üç farklı alt ayrım söz konusu olmaktadır. Şimdi her bir ayrıma göre vekalet çeşitlerine  ve elde edilen mali haklara kısaca bir göz atalım:</t>
  </si>
  <si>
    <r>
      <t> </t>
    </r>
    <r>
      <rPr>
        <b/>
        <sz val="12"/>
        <color indexed="63"/>
        <rFont val="Times New Roman"/>
        <family val="1"/>
      </rPr>
      <t xml:space="preserve">        3.a - Dolu kadroya kurum içinden vekalet: </t>
    </r>
  </si>
  <si>
    <t xml:space="preserve">        Bu durumda X Bakanlığında çalışan ve geçici olarak görevinden ayrılan memur Ahmet'in yerine, aynı Bakanlıkta çalışan memur Ayşe vekalet etmektedir. Dolu kadroya kurum içinden vekalette mali haklar açısından genel kural şudur: Vekalet görevinin 3 aydan fazla devam eden süresi için vekalet aylığı ödenir, zam ve tazminatlar ödenmez. </t>
  </si>
  <si>
    <r>
      <t xml:space="preserve">        </t>
    </r>
    <r>
      <rPr>
        <b/>
        <sz val="12"/>
        <color indexed="63"/>
        <rFont val="Times New Roman"/>
        <family val="1"/>
      </rPr>
      <t>3.b - Dolu kadroya kurum dışından vekalet:</t>
    </r>
  </si>
  <si>
    <t>       Bu durumda X Bakanlığında çalışan ve geçici olarak görevinden ayrılan memur Ahmet'in yerine, başka bir Bakanlıkta çalışan memur Ayşe vekalet etmektedir. Dolu kadroya kurum dışından vekalette mali haklar açısından genel kural şudur: Vekalet görevinin başladığı tarihten itibaren vekalet aylığı ödenir, zam ve tazminatlar ödenmez.</t>
  </si>
  <si>
    <r>
      <t>    </t>
    </r>
    <r>
      <rPr>
        <b/>
        <sz val="12"/>
        <color indexed="63"/>
        <rFont val="Times New Roman"/>
        <family val="1"/>
      </rPr>
      <t xml:space="preserve">  3.c - Dolu kadroya açıktan vekalet: </t>
    </r>
  </si>
  <si>
    <t>       Bu durumda X Bakanlığında çalışan ve geçici olarak görevinden ayrılan memur Ahmet'in yerine, memur olmayan Ayşe vekalet etmektedir. Dolu kadroya açıktan vekalette mali haklar açısından genel kural şudur: Vekalet görevinin başladığı tarihten itibaren vekalet aylığı ödenir, memurlara tanınan sosyal haklardan yararlanılır (aile yardımı, doğum yardımı, ölüm yardımı, tedavi yardımı, cenaze giderlerine yardım, giyecek yardımı ve yiyecek yardımı), zam ve tazminatların tamamı ödenir.</t>
  </si>
  <si>
    <t xml:space="preserve">     3.d - Boş kadroya kurum içinden vekalet: </t>
  </si>
  <si>
    <t>        Bu durumda X Bakanlığında yer alan boş bir kadroya, aynı Bakanlıkta çalışan memur Ayşe vekalet etmektedir. Boş kadroya kurum içinden vekalette mali haklar açısından genel kural şudur: Vekalet aylığı ödenmez, zam ve tazminat farkları ödenir.</t>
  </si>
  <si>
    <r>
      <t xml:space="preserve">       </t>
    </r>
    <r>
      <rPr>
        <b/>
        <sz val="12"/>
        <color indexed="63"/>
        <rFont val="Times New Roman"/>
        <family val="1"/>
      </rPr>
      <t>3.e - Boş kadroya kurum dışından vekalet:</t>
    </r>
  </si>
  <si>
    <t>       Bu durumda X Bakanlığında yer alan boş bir kadroya, başka bir Bakanlıkta çalışan memur Ayşe vekalet etmektedir. Boş kadroya kurum dışından vekalette mali haklar açısından genel kural şudur: Vekalet aylığı ödenmez, zam ve tazminat farkları ödenir. </t>
  </si>
  <si>
    <r>
      <t>     </t>
    </r>
    <r>
      <rPr>
        <b/>
        <sz val="12"/>
        <color indexed="63"/>
        <rFont val="Times New Roman"/>
        <family val="1"/>
      </rPr>
      <t xml:space="preserve">3.f - Boş kadroya açıktan vekalet: </t>
    </r>
  </si>
  <si>
    <t>       Bu durumda X Bakanlığında yer alan boş kadroya, memur olmayan Ayşe vekalet etmektedir. Boş kadroya açıktan vekalette mali haklar açısından genel kural şudur: Vekalet görevinin başladığı tarihten itibaren vekalet aylığı ödenir, memurlara tanınan sosyal haklardan yararlanılır (aile yardımı, doğum yardımı, ölüm yardımı, tedavi yardımı, cenaze giderlerine yardım, giyecek yardımı ve yiyecek yardımı), zam ve tazminatların tamamı ödenir.</t>
  </si>
  <si>
    <t xml:space="preserve">657 sayılı Kanunla düzenlenmiş olan vekalet müessesesini kısaca özetlemeye çalıştım. ama dikkat edilmesi gereken husus şudur ki, vekalet oldukça fazla istisnalar barındıran, bir çok mevzuatı birden içeren, karışık ve her vekalet durumu için ayrı ayrı incelenmesi gereken bir kurumdur. Yine de aşağıda yer verdiğim tablo yardımıyla, aklınıza takılan soruların büyük çoğunluğuna cevap bulabileceğinizi düşünüyorum.   </t>
  </si>
  <si>
    <t> Tablo haricinde karşılaştığınız sorunlar varsa, bana kanun657@yahoo.com adresinden ulaşabilirsiniz.</t>
  </si>
  <si>
    <r>
      <t>4) Vekalet ücretinin kapsamına neler girer? </t>
    </r>
    <r>
      <rPr>
        <sz val="12"/>
        <color indexed="63"/>
        <rFont val="Times New Roman"/>
        <family val="1"/>
      </rPr>
      <t xml:space="preserve">  </t>
    </r>
  </si>
  <si>
    <t>A – Vekalet Aylığı</t>
  </si>
  <si>
    <t> 657 sayılı Kanunun “Göstergeler” başlıklı 43 üncü maddesinin (A) bendinde, bütün sınıflar itibariyle her derece ve kademenin aylıklarının hesaplanmasına esas teşkil edecek Aylık Gösterge Tablosuna yer verilmiş, (B) bendinde ise bu Kanuna tabi kurumların kadrolarında bulunan personelin aylıklarının; hizmet sınıfları, görev türleri ve aylık alınan dereceler dikkate alınarak bu Kanuna ekli I ve II sayılı cetvellerde gösterilen ek gösterge rakamlarının eklenmesi suretiyle hesaplanacağı hükme bağlanmıştır. Buna göre Devlet memurlarının aylıklarının hesabında aylık gösterge ve (varsa) ek gösterge rakamlarının dikkate alınması gerekmektedir. Anılan Kanunun “Katsayılar” başlıklı 154 üncü maddesinde;</t>
  </si>
  <si>
    <t>“Aylık gösterge tablosunda yer alan rakamlar ile ek gösterge … rakamlarının aylık tutarlarına çevrilmesinde uygulanacak aylık katsayısı … üçer veya altışar aylık dönemler itibariyle uygulanmak üzere Genel Bütçe Kanunu ile tespit olunur. Ancak mali yılın ikinci yarısında, memleketin ekonomik gelişmesi genel geçim şartları ve Devletin mali imkanları gözönünde bulundurulmak suretiyle Bakanlar Kurulu bu katsayıları ikinci yarının tamamı veya üçer aylık dönemleri itibariyle uygulanmak üzere değiştirmeye yetkilidir.”</t>
  </si>
  <si>
    <r>
      <t xml:space="preserve">denilmiş, 155 inci maddesinde ise </t>
    </r>
    <r>
      <rPr>
        <i/>
        <sz val="12"/>
        <color indexed="8"/>
        <rFont val="Times New Roman"/>
        <family val="1"/>
      </rPr>
      <t xml:space="preserve">“Bu kanunun 36 ncı maddesinde yer alan sınıflara ait gösterge tablosundaki rakamların, genel bütçe kanununda o yıl için tespit edilen katsayı ile çarpılması sonunda bulunacak miktar, sınıfların derece ve kademelerindeki memurların aylık tutarlarını gösterir.” </t>
    </r>
    <r>
      <rPr>
        <sz val="12"/>
        <color indexed="8"/>
        <rFont val="Times New Roman"/>
        <family val="1"/>
      </rPr>
      <t>hükmüne yer verilmiştir.</t>
    </r>
  </si>
  <si>
    <t xml:space="preserve">Buna göre, 26/12/2010 tarihli ve 6091 sayılı 2011 Yılı Merkezi Yönetim Bütçe Kanununun “Katsayılar, yurt dışı aylıkları, ücret ve sözleşme ücreti” başlıklı 21 inci maddesinin 1 inci fıkrası ile 657 sayılı Kanunun 154 üncü maddesi uyarınca, 1/1/2011-30/6/2011 döneminde aylık gösterge tablosunda yer alan rakamlar ile ek gösterge rakamlarının aylık tutarlara çevrilmesinde uygulanacak aylık katsayısına yer verilmiştir. Öte yandan söz konusu maddenin 3 üncü fıkrasında Türkiye İstatistik Kurumu tarafından 2010 yılı Aralık ayına ilişkin olarak açıklanan 2003=100 Temel Yıllı Tüketici Fiyatları Endeksinin 2010 yılı Haziran ayı endeksine göre değişim oranının yüzde 2,5’i aşması halinde, aşan kısmı telafi edecek şekilde birinci ve ikinci fıkralarda yer alan katsayılar ile ücret tavanını yeniden belirlemeye Bakanlar Kurulunun yetkili olduğu belirtilmiştir. Bakanlar Kurulu, 26/12/2010 tarihli ve 6091 sayılı 2011 Yılı Merkezi Yönetim Bütçe Kanunundan aldığı yetkiye dayanarak 3/1/2011 tarihli ve 2011/1241 sayılı Bakanlar Kurulu Kararını yürürlüğe koymuş ve bu Kararın 1 inci maddesi ile 1/1/2011 tarihinden geçerli olmak üzere, 14/7/1965 tarihli ve 657 sayılı Devlet Memurları Kanununun 154 üncü maddesi uyarınca aylık gösterge tablosunda yer alan rakamlar ile ek gösterge rakamlarının aylık tutarlara çevrilmesinde uygulanacak aylık katsayısını (0,061954) olarak belirlemiştir. </t>
  </si>
  <si>
    <t xml:space="preserve">Bu itibarla Devlet memurlarının aylıkları, 657 sayılı Kanunun 43 üncü maddesinin (A) bendinde yer verilen aylık gösterge rakamları ile (varsa) bu Kanuna ekli I ve II sayılı cetvellerde gösterilen ek gösterge rakamlarının, yılı Bütçe Kanunlarında gösterilen ya da Bütçe Kanunlarından alınan yetkiye dayanılarak çıkarılan ilgili olduğu mali yıla ilişkin Bakanlar Kurulu Kararlarında gösterilen aylık katsayılarının çarpılması suretiyle hesaplanmaktadır. </t>
  </si>
  <si>
    <t>Öte yandan, 657 sayılı Kanunun 175 inci maddesinin birinci fıkrasında,</t>
  </si>
  <si>
    <t>“Bir göreve vekaleten atanan memurlara vekalet edilen görevin kadro derecesinin birinci kademesinin üçte biri, açıktan atananlara ise (Köy ve kasaba imamlığı kadrolarına atananlara 146 ncı maddede yazılı asgari ücret aylık tutarından aşağı olmamak üzere) üçte ikisi verilir.…”</t>
  </si>
  <si>
    <t xml:space="preserve">hükmüne, dördüncü fıkrasında ise; </t>
  </si>
  <si>
    <t>“Açıktan vekil olarak atananlar bu Kanunla memurlara tanınan sosyal haklardan da yararlanırlar ve bunlara ödenecek vekalet aylığının hesabına memuriyet taban aylığı da dahil edilir.”</t>
  </si>
  <si>
    <t xml:space="preserve">hükmüne yer verilmiştir. Buna göre vekalet aylığının hesabında; vekalet eden kişi memur ise vekalet edilen kadro derecesinin birinci kademe aylığının (aylık gösterge + ek gösterge aylığı) 1/3’ünün dikkate alınması; vekalet eden kişi memur değilse vekalet edilen kadro derecesinin birinci kademe aylığının (aylık gösterge + ek gösterge aylığı) 2/3’ü ile memuriyet taban aylığının 2/3’ünün dikkate alınması gerekmektedir. </t>
  </si>
  <si>
    <t>B – Zam ve Tazminatlar</t>
  </si>
  <si>
    <t xml:space="preserve">Bilindiği üzere 657 sayılı Kanunun “Zam ve Tazminatlar” başlıklı 152 nci maddesinin (I) inci bölümünde kimlere hangi zamların ödeneceği, (II) nci bölümünde ise görevin önem, sorumluluk ve niteliği, görev yerinin özelliği, hizmet süresi, kadro unvan ve derecesi ve  eğitim seviyesi gibi hususlar göz önüne alınarak bu Kanunda belirtilen en yüksek Devlet Memuru aylığının (ek gösterge dahil) brüt tutarının, bu bölümde belirlenen nispetleri aşmamak üzere, Bakanlar Kurulunca belirlenecek esas, ölçü ve nispetler dahilinde kimlere tazminat ödeneceği hükme bağlanmıştır. Anılan maddenin (III) – Ortak Hükümler Bölümünde ise bu zam ve tazminatların hangi işi yapanlara ve hangi görevlerde bulunanlara ödeneceği, miktarları, ödeme usul ve esasları ilgili kurumların yazılı isteği ve Devlet Personel Başkanlığının görüşü üzerine Maliye Bakanlığınca bütün kurumları kapsayacak şekilde ve 154 üncü madde uyarınca katsayının Bakanlar Kurulunca değiştirilmesi durumu hariç yılda bir defa olmak üzere hazırlanacağı ve Bakanlar Kurulu Kararı ile yürürlüğe konulacağı hükme bağlanmıştır. </t>
  </si>
  <si>
    <t xml:space="preserve">Bakanlar Kurulu, 657 sayılı Kanunun “Zam ve Tazminatlar” başlıklı 152 nci maddesinden aldığı yetkiye dayanarak, 657 sayılı Kanun ile aynı Kanunun ek geçici 9 uncu maddesi kapsamına giren kurumlardan aylık alanlara ödenecek zam ve tazminatları, 17/04/2006 tarihli ve 2006/10344 sayılı Bakanlar Kurulu Kararı ile düzenlemiş ve 6/1/2010 tarihli ve 2010/7 sayılı Bakanlar Kurulu Kararı ile 2010 yılında, 3/1/2011 tarihli ve 2011/1241 sayılı Bakanlar Kurulu Kararı ile de 2011 yılında 17/04/2006 tarihli ve 2006/10344 sayılı Bakanlar Kurulu Kararının uygulanmaya devam edilmesine karar vermiştir. </t>
  </si>
  <si>
    <r>
      <t>Öte yandan, 17/04/2006 tarihli ve 2006/10344 sayılı Bakanlar Kurulu Kararına ekli Kararın “Vekalet” başlıklı 9 uncu maddesinin birinci fıkrasının (a) sıralı bendinin birinci alt fıkrasında;</t>
    </r>
    <r>
      <rPr>
        <sz val="12"/>
        <color indexed="63"/>
        <rFont val="Times New Roman"/>
        <family val="1"/>
      </rPr>
      <t xml:space="preserve"> </t>
    </r>
  </si>
  <si>
    <t>“1) Kurumlarınca bir göreve kurum içinden veya diğer kurumlardan vekalet ettirilenlere;</t>
  </si>
  <si>
    <t>aa) Vekaletin, 657 sayılı Kanunun 86 ncı maddesine binaen yapılması ve bu hususun onayda belirtilmiş olması,</t>
  </si>
  <si>
    <t>bb) Vekaletin, Bakanlar Kurulu kararı veya müşterek karar ile atama yapılması gereken kadro veya görevler için ilgili Bakan, diğer kadro veya görevler için asili atamaya yetkili amir tarafından verilmesi,</t>
  </si>
  <si>
    <t>cc) Vekillerin, genel ve ilgili özel mevzuatı uyarınca asaleten atanmada aranan tüm şartları (asaleten atanmada sınav şartı aranılan kadro veya görevler için bu sınavlara girebilme hakkının elde edilmiş olması dahil) bir arada taşımaları,</t>
  </si>
  <si>
    <t>kaydıyla; vekalet ettikleri kadro veya görevler için bu Karar uyarınca öngörülen zam ve tazminatların toplam net tutarının, asli kadro veya görevleri karşılığında fiilen aldıkları zam ve tazminatların toplam net tutarından fazla olması halinde, aradaki fark; 657 sayılı Kanunun 175 inci maddesindeki oranlar dikkate alınmaksızın, vekalet görevine başlanıldığı tarihten itibaren ve vekalet görevinin fiilen yapıldığı sürece ödenir.”</t>
  </si>
  <si>
    <t xml:space="preserve">denilmek suretiyle, kurumlarınca bir göreve kurum içinden veya diğer kurumlardan vekalet ettirilenlere, vekaletin 657 sayılı Kanunun 86 ncı maddesine binaen yapılması ve bu hususun onayda belirtilmiş olması,  vekillerin genel ve ilgili özel mevzuatı uyarınca asaleten atanmada aranan tüm şartları (asaleten atanmada sınav şartı aranılan kadro veya görevler için bu sınavlara girebilme hakkının elde edilmiş olması dahil) haiz olması ve vekaletin Bakanlar Kurulu kararı veya müşterek karar ile atama yapılması gereken kadro veya görevler için ilgili Bakan, diğer kadro veya görevler için asili atamaya yetkili amir tarafından verilmesi şartlarının tümünü bir arada taşımaları kaydıyla, vekalet ettikleri kadro veya görevler için bu Karar uyarınca öngörülen zam ve tazminatların toplam net tutarı ile asli kadro veya görevleri karşılığında fiilen aldıkları zam ve tazminatların toplam net tutarından fazla olması halinde, aradaki farkın vekalet görevine başlanıldığı tarihten itibaren ve vekalet görevinin fiilen yapıldığı sürece ödeneceği hükmüne yer verilmiştir. </t>
  </si>
  <si>
    <t>Buna göre zam ve tazminatların her kadro veya görev için farklı farklı belirlenmiş olması dolayısıyla, bir memurun asli kadro veya görevi karşılığında fiilen aldığı zam ve tazminatların toplam net tutarı ile vekalet ettiği kadro veya görev için öngörülen zam ve tazminatların toplam net tutarı arasında farklılık meydana gelmesi halinde, göreve kurum içinden veya kurum dışından vekaleten atanan memura, vekaleten atandığı kadro veya görev için öngörülen zam ve tazminatların toplamı ile asli kadro veya görevi karşılığında fiilen aldığı zam ve tazminatların toplamı arasındaki fark, memurun vekalet görevine başladığı tarihten itibaren ve vekalet görevinin fiilen yapıldığı sürece memura ödenir.</t>
  </si>
  <si>
    <t>Söz konusu bendin 2 nci alt fıkrasında ise;</t>
  </si>
  <si>
    <t>“aa) Esas ve usule ilişkin olarak yukarıda belirtilen şartları bir arada taşımayanlara,</t>
  </si>
  <si>
    <t xml:space="preserve">bb) Mehil müddeti, yıllık izin, mazeret izni, hastalık izni, geçici görev, vekalet, görevden uzaklaştırma, tutuklanma, gözaltına alınma, hizmetiçi eğitim, kurs veya seminer nedeniyle görevlerinden ayrılanlara vekalet edenlere, </t>
  </si>
  <si>
    <t>cc) Vekaletleri esnasında yıllık izin, mazeret izni, hastalık izni, vekalet görevine ilişkin olmayan geçici görev, görevden uzaklaştırma, tutuklanma, gözaltına alınma, hizmetiçi eğitim, kurs, seminer ve benzeri nedenlerle vekalet görevine ara verenlere (ara verdikleri günler için),</t>
  </si>
  <si>
    <t>çç) Diğer personel kanunlarına tabi olanlardan bu Kararname uyarınca zam ve tazminat ödenmesi öngörülen kadro veya görevlere vekalet edenlere,</t>
  </si>
  <si>
    <t>dd) Kurumların 190 sayılı Kanun Hükmünde Kararnameye ekli cetvellerinde kadrosu bulunmayan okul müdürlüğü, okul müdür başyardımcılığı ve okul müdür yardımcılığı görevlerini yürütenlere,</t>
  </si>
  <si>
    <t>ee) Bu Kararname uyarınca zam ve tazminat ödenmesi öngörülen kadro veya görevlere vekalet eden her statüdeki sözleşmeli personele (6/2/1997 tarihli ve 97/9021 sayılı Bakanlar Kurulu Kararı kapsamındaki kadro karşılığı sözleşmeli personel hariç),</t>
  </si>
  <si>
    <t>vekalet nedeniyle öngörülen zam ve tazminatlar ödenmez.”</t>
  </si>
  <si>
    <t xml:space="preserve">ifadesine yer verilmek suretiyle, vekalet nedeniyle öngörülen zam ve tazminatların hangi hallerde ödenmeyeceği sayılmıştır. </t>
  </si>
  <si>
    <t xml:space="preserve">Anılan maddenin birinci fıkrasının (b) sıralı bendinde ise, </t>
  </si>
  <si>
    <t>“Bir göreve açıktan vekalet edenlere, bu göreve ait zam ve tazminatlar, 657 sayılı Kanunun 175 inci maddesindeki oranlar dikkate alınmaksızın vekalet aylığıyla birlikte ödenir.”</t>
  </si>
  <si>
    <t xml:space="preserve">denilmiştir. Buna göre bir göreve açıktan vekalet edenlere, bu göreve ait zam ve tazminatlar vekalet aylığıyla birlikte ödenir.  </t>
  </si>
  <si>
    <t xml:space="preserve">Öte yandan, vekalet müessesinde vekalet edilen kadronun dolu ya da boş kadro olmasına göre ve vekalet eden kişinin vekalet edilen kadroya kurum içinden, kurum dışından ya da açıktan vekalet etmesine göre vekalet aylığı ve zam/tazminat hesaplamaları değiştiğinden, söz konusu durumların her birinin ayrı ayrı değerlendirilmesi gerekmektedir. </t>
  </si>
  <si>
    <r>
      <t>i</t>
    </r>
    <r>
      <rPr>
        <b/>
        <u/>
        <sz val="12"/>
        <color indexed="8"/>
        <rFont val="Times New Roman"/>
        <family val="1"/>
      </rPr>
      <t>) Dolu kadroya kurum içinden vekalet</t>
    </r>
  </si>
  <si>
    <t xml:space="preserve">657 sayılı Kanunun 86 ncı maddesinin ilk fıkrasında sayılmış bulunan, bir memurun kanuni izin (mehil müddeti, yıllık izin, mazeret izni, hastalık izni, aylıksız izin), geçici görev, görevden uzaklaştırma, hizmet içi eğitim hallerinden biri dolayısıyla görevinden geçici olarak ayrılması durumunda, görevinden geçici olarak ayrılan memurun yerine aynı kurumdan başka bir memurun vekalet ettirilmesi halidir. </t>
  </si>
  <si>
    <t>657 sayılı Kanunun 86 ncı maddesinin 4 üncü fıkrasında;</t>
  </si>
  <si>
    <t>“Aynı kurumdan birinci fıkrada sayılan ayrılmalar dolayısiyle atanan vekil memurlara vekalet görevinin 3 aydan fazla devam eden süresi için, kurum dışından veya açıktan atananlarla kurum içinden ilkokul öğretmenliğine atanan öğretmenler ile veznedarlık görevine atananlara göreve başladıkları tarihten itibaren vekalet aylığı ödenir.”</t>
  </si>
  <si>
    <t xml:space="preserve">hükmüne yer verilmiş ve bu itibarla dolu bir kadroya kurum içinden vekalet ettirilen memurlara, vekalet görevinin 3 aydan fazla devam eden süresi için vekalet aylığı (vekalet edilen kadro derecesinin birinci kademe aylığının 1/3’ü) verilmesi gerektiği hükme bağlanmıştır. </t>
  </si>
  <si>
    <t>Söz konusu hüküm uyarınca kurum içinden ilkokul öğretmenliğine atanan öğretmenler ile veznedarlık görevine atananlara göreve başladıkları tarihten itibaren vekalet aylığı (vekalet edilen kadro derecesinin birinci kademe aylığının 1/3’ü) ödenir.</t>
  </si>
  <si>
    <t>Öte yandan, zam ve tazminat ödemelerine ilişkin olarak yürürlüğe konulan 17/04/2006 tarihli ve 2006/10344 sayılı Yan Ödeme Kararnamesinin, “Vekalet” başlıklı 9 uncu maddesinin 1 inci fıkrasının (a) bendinin 2 nci sırasının (bb) alt bendinde mehil müddeti, yıllık izin, mazeret izni, hastalık izni, geçici görev, vekalet, görevden uzaklaştırma, tutuklanma, gözaltına alınma, hizmet içi eğitim, kurs veya seminer nedeniyle görevlerinden ayrılanlara vekalet edenlere, vekalet nedeniyle öngörülen zam ve tazminatların ödenmeyeceği belirtilmektedir.</t>
  </si>
  <si>
    <r>
      <t>ii</t>
    </r>
    <r>
      <rPr>
        <b/>
        <u/>
        <sz val="12"/>
        <color indexed="8"/>
        <rFont val="Times New Roman"/>
        <family val="1"/>
      </rPr>
      <t>) Dolu kadroya kurum dışından vekalet</t>
    </r>
  </si>
  <si>
    <t xml:space="preserve">İşlerinden geçici olarak ayrılan memurların yerlerine kurum dışından vekil atanması halinde, atanan vekil memurlara, 657 sayılı Kanunun 86 ncı maddesinin 4 üncü fıkrası uyarınca, göreve başladıkları tarihten itibaren vekalet aylığı (vekalet edilen kadro derecesinin birinci kademe aylığının 1/3’ü)  ödenir. </t>
  </si>
  <si>
    <t>17/04/2006 tarihli ve 2006/10344 sayılı Yan Ödeme Kararnamesinin, “Vekalet” başlıklı 9 uncu maddesinde mehil müddeti, yıllık izin, mazeret izni, hastalık izni, geçici görev, vekalet, görevden uzaklaştırma, tutuklanma, gözaltına alınma, hizmetiçi eğitim, kurs veya seminer nedeniyle görevlerinden ayrılanlara vekalet edenlere, vekalet nedeniyle öngörülen zam ve tazminatların ödenmeyeceği belirtilmektedir.</t>
  </si>
  <si>
    <r>
      <t>iii</t>
    </r>
    <r>
      <rPr>
        <b/>
        <u/>
        <sz val="12"/>
        <color indexed="8"/>
        <rFont val="Times New Roman"/>
        <family val="1"/>
      </rPr>
      <t>) Dolu kadroya açıktan vekalet</t>
    </r>
  </si>
  <si>
    <t xml:space="preserve">Dolu bir kadroya açıktan vekil atanması halinde, atanan vekillere, 657 sayılı Kanunun 86 ncı maddesinin 4 üncü fıkrası uyarınca, göreve başladıkları tarihten itibaren vekalet aylığı (vekalet edilen kadro derecesinin birinci kademe aylığının 2/3’ü ile memuriyet taban aylığının 2/3’ü) ödenir. </t>
  </si>
  <si>
    <t>657 sayılı Kanunun 175 inci maddesinin 4 üncü fıkrasında ayrıca, açıktan vekil olarak atananların 657 sayılı Kanunla memurlara tanınan sosyal haklardan da yararlanacağı belirtilmiştir.</t>
  </si>
  <si>
    <t xml:space="preserve">17/04/2006 tarihli ve 2006/10344 sayılı Yan Ödeme Kararnamesinin, “Vekalet” başlıklı 9 uncu maddesinin 1 inci bendinin (b) sırasında, bir göreve açıktan vekalet edenlere, bu göreve ait zam ve tazminatların, 657 sayılı Kanunun 175 inci maddesindeki oranlar dikkate alınmaksızın vekalet aylığıyla birlikte ödeneceği belirtilmektedir. </t>
  </si>
  <si>
    <r>
      <t>iv</t>
    </r>
    <r>
      <rPr>
        <b/>
        <u/>
        <sz val="12"/>
        <color indexed="8"/>
        <rFont val="Times New Roman"/>
        <family val="1"/>
      </rPr>
      <t>) Boş kadroya kurum içinden vekalet</t>
    </r>
  </si>
  <si>
    <t xml:space="preserve">Kanunla ihdas edilmiş bulunan bir kadronun; asil memurun başka bir yere atanması, ihdas edilmiş kadroya atama yapılmaması, memurun ölümü, çekilmesi, çekilmiş sayılması, emekli olması ve memuriyetten çıkarılması hallerinden birinin gerçekleşmesi dolayısıyla boşalması durumunda, boş durumdaki bu kadroya aynı kurumdan başka bir memurun vekalet ettirilmesi halidir. </t>
  </si>
  <si>
    <t xml:space="preserve">657 sayılı Kanunun 86 ncı maddesinin 6 ncı fıkrasında; </t>
  </si>
  <si>
    <t>“Yukarıda sayılan haller dışında, boş kadrolara ait görevler lüzum görüldüğü takdirde memurlara ücretsiz olarak vekaleten gördürülebilir.”</t>
  </si>
  <si>
    <t xml:space="preserve">hükmüne yer verilmiş ve bu suretle dolu bir kadroya kurum içinden vekalet ettirilen memurlara vekalet aylığı ödenmeyeceği hükme bağlanmıştır. </t>
  </si>
  <si>
    <t xml:space="preserve">Diğer taraftan anılan maddenin 7 nci fıkrasında; </t>
  </si>
  <si>
    <t>“Bu Kanuna tabi kurumlarda, mali, nakdi ve ayni sorumluluğu bulunan saymanlık kadrolarının boşalması halinde bu kadrolara işe başladıkları tarihten itibaren vekalet aylığı verilmek suretiyle memurlar arasından atama yapılabilir.”</t>
  </si>
  <si>
    <t>denilerek, 657 sayılı Kanuna tabi kurumlarda mali, nakdi ve ayni sorumluluğu bulunan boş durumdaki saymanlık kadrolarına vekil memur atanması halinde, bunlara işe başladıkları tarihten itibaren vekalet aylığı verilmesi öngörülmüştür.</t>
  </si>
  <si>
    <t>Öte yandan, 17/4/2006 tarihli ve 2006/10344 sayılı Yan Ödeme Kararnamesinin  “Vekalet” başlıklı 9 uncu maddesinin 1 inci fıkrasının (a) bendinde,  bir göreve kurum içinden vekaleten atanan memura, vekaleten atandığı kadro veya görev için öngörülen zam ve tazminatların toplam net tutarı asli kadro veya görevleri karşılığında fiilen aldığı zam ve tazminatların toplam net tutarından fazla ise aradaki farkın vekalet görevine başlanıldığı tarihten itibaren ve vekalet görevinin fiilen yapıldığı sürece ödeneceği belirtilmektedir.</t>
  </si>
  <si>
    <t>657 sayılı Kanunun 86 ncı maddesinin 6 ncı fıkrası uyarınca, boş kadroya kurum dışından atanan vekil memura vekalet aylığı ödemesi yapılmaz.</t>
  </si>
  <si>
    <t xml:space="preserve">Anılan maddenin 5 inci fıkrasında ise, </t>
  </si>
  <si>
    <t>“Bu Kanuna tabi kurumlarda çalışan veteriner hekim veya hayvan sağlık memurları, veteriner hekim veya hayvan sağlık memuru bulunmayan belediyelerin veterinerlik veya hayvan sağlık memurluğu hizmetlerini ifa etmek üzere bu hizmetlerle ilgili kadrolara vekalet aylığı verilmek suretiyle atanabilirler.”</t>
  </si>
  <si>
    <t>-657 sayılı Kanuna tabi kurumlarda, mali, nakdi ve ayni sorumluluğu bulunan saymanlık kadrolarının boşalması halinde bu kadrolara işe başladıkları tarihten itibaren vekalet aylığı verilmek suretiyle memurlar arasından atama yapılabilir.</t>
  </si>
  <si>
    <t>Her iki durumda, boş olan kadrolara ait görevlere vekalet eden memurların, vekalet görevine başladıkları tarihten itibaren, vekalet ettikleri görevin kadro derecesinin birinci kademe aylığının (ek gösterge dahil) üçte biri vekalet aylığı olarak ödenir.</t>
  </si>
  <si>
    <t>Boş kadroya açıktan vekil atanamaması asıl olmakla birlikte istisnaları 657 sayılı Kanunun 86 ncı maddesinin 3 üncü fıkrasında sayılmıştır.</t>
  </si>
  <si>
    <t>-Tabiplik, diş tabipliği</t>
  </si>
  <si>
    <t>657 sayılı Kanunun 175 inci maddesi uyarınca yukarıda sayılanlara göreve başladıkları tarihten itibaren vekalet ettikleri görevin kadro derecesinin birinci kademe aylığının üçte ikisi vekalet aylığı olarak ödenir. Köy ve kasaba imamlığı kadrolarına vekil olarak atananlara ödenecek vekalet aylığı, asgari ücretin aylık tutarından az olamaz.</t>
  </si>
  <si>
    <t>5-Vekalet Uygulamasında Zam ve Tazminatlar</t>
  </si>
  <si>
    <t>A-Vekalet Edenlere Zam ve Tazminat Ödenmesinde Usul ve Şartlar</t>
  </si>
  <si>
    <t xml:space="preserve">Vekillere ödenecek iş güçlüğü, iş riski zammı, temininde güçlük zammı, mali sorumluluk zammı ile özel hizmet tazminatı, eğitim ve öğretim tazminatı, din hizmetleri tazminatı, emniyet hizmetleri tazminatı, mülki idare amirliği özel hizmet tazminatı, adalet hizmetleri tazminatı, denetim tazminatı, 657 sayılı Kanunun 213 üncü maddesinden sonra gelen 570 sayılı Kanun Hükmünde Kararname ile değişik Ek Madde uyarınca Kanundaki nispetleri aşmamak üzere Bakanlar Kurulunca belirlenecek esas, ölçü ve nispetler dahilinde belirlenmektedir. Kanunun verdiği yetkiye dayanarak her yıl zam ve tazminatlara ilişkin Yan Ödeme Kararnamesi çıkarılmaktadır. </t>
  </si>
  <si>
    <t>Vekalet halinde ödenecek zam ve tazminatlara ilişkin olarak uygulamada ortaya çıkacak tereddütleri ve problemleri önlemek, kamu kurum ve kuruluşları arasında uygulama birliğini sağlamak, uygulama ile ilgili esas ve usulleri belirleme noktasında gerek Yan Ödeme Kararnamelerinde gerekse Kararnamedeki düzenlemelere açıklık getirmek amacıyla Maliye Bakanlığınca çıkarılan Devlet Memurları Kanunu Genel Tebliğinde hükümler yer almaktadır.</t>
  </si>
  <si>
    <t>1998 yılına ilişkin olarak yayımlanan ve halen 2000 yılı içinde geçerli olan 98/10548 sayılı Bakanlar Kurulu Kararının (Yan Ödeme Kararnamesi) 6/H-b maddesinde, önceki kararnamelerde yer alan iki görev ile ilgili aynı cins tazminat ve zamlardan miktarı fazla olanlar ile farklı cinsteki tazminat ve zamların ödenmesi yerine asli kadrolar için öngörülen zam ve tazminatların toplamı ile vekalet ettikleri kadro için öngörülen zam ve tazminatların toplamının net tutarları mukayese edilerek fazla olanı ödenmesi yönünde yeni bir düzenleme getirilmiştir.</t>
  </si>
  <si>
    <t>-Kurumlarınca bir göreve kurum içinden veya diğer kurumlardan vekalet ettirilenlere, asli kadroları için öngörülen zam ve tazminatlarının toplamı ile vekalet ettikleri kadro için öngörülen zam ve tazminatların toplamının net tutarları mukayese edilerek fazla olanı üzerinden ödeme yapılacaktır.</t>
  </si>
  <si>
    <t>-Zam ve tazminatlar, vekalet görevine başlanıldığı tarihten itibaren ve bu görevin fiilen yapıldığı sürece ödenir.</t>
  </si>
  <si>
    <t>-99 Seri Nolu Genel Tebliğde açıklandığı üzere vekalet eden personelin asilde aranan tahsil seviyesi, hizmet süresi ve kariyeri gibi şartları haiz olması gerekir.</t>
  </si>
  <si>
    <t>-657 sayılı Kanunun 86 ncı maddesine göre yapılan atamalarda, vekalet edilen göreve ait tazminat ve zamların hesaplamasında anılan Kanunun 175 inci maddesindeki oranlar (1/3, 2/3) dikkate alınmayacaktır.</t>
  </si>
  <si>
    <t>B-Dolu Kadrolara Vekalet Halinde Zam ve Tazminat Ödemesi</t>
  </si>
  <si>
    <t xml:space="preserve">Mehil müddeti, yıllık izin, mazeret izni, hastalık izni, geçici görev, görevden uzaklaştırma, hizmet içi eğitim gibi hallerde dolu kadrolara vekalet halinde zam ve tazminat uygulamasını kurum içinden, diğer kurumlardan ve açıktan olmak üzere tasnif edebiliriz. </t>
  </si>
  <si>
    <t>a-Kurum İçinden Vekalet</t>
  </si>
  <si>
    <t>Halen 2000 yılı içinde geçerliliği devam eden 98/10548 sayılı Yan Ödeme Kararnamesi uyarınca;</t>
  </si>
  <si>
    <t>-Bir göreve kurum içinden mehil müddeti, yıllık izin, mazeret izni, hastalık izni, geçici görev, görevden uzaklaştırma, hizmet içi eğitim nedeniyle görevlerinden ayrılanlara vekalet edenlere,</t>
  </si>
  <si>
    <t>-Kendi derecelerinden daha aşağı dereceli bir kadroya vekalet edenlere,</t>
  </si>
  <si>
    <t>-İdari görevlere vekalet eden üniversite öğretim elemanlarına,</t>
  </si>
  <si>
    <t>-Okul müdürlüğü, başyardımcılığı ve yardımcılığı görevlerini vekaleten yürüten öğretmenlere,</t>
  </si>
  <si>
    <t xml:space="preserve">-Memur kadrolarına vekalet ettirilen sözleşmeli personele, </t>
  </si>
  <si>
    <t>vekalet ettikleri göreve ait zam ve tazminatlar ödenmeyecektir.</t>
  </si>
  <si>
    <t>b-Kurum Dışından Vekalet</t>
  </si>
  <si>
    <t>Kurum içinden vekalet bölümünde yapılan açıklamalar doğrultusunda ödeme yapılmayacaktır.</t>
  </si>
  <si>
    <t>c-Açıktan Vekalet</t>
  </si>
  <si>
    <t xml:space="preserve">Bir göreve yukarıda belirtilen ayrılmalar nedeniyle dolu kadroya açıktan vekalet edenlere, bu göreve ait zam ve tazminatlar 657 sayılı Kanunun 175 inci maddesindeki oranlar dikkate alınmaksızın tam olarak ödenecektir. </t>
  </si>
  <si>
    <t>C-Boş Kadrolara Vekalet Halinde Zam ve Tazminat Ödemesi</t>
  </si>
  <si>
    <t>Kadro ihdas edilmekle birlikte atama yapılmaması, başka yere atanma, emeklilik, ölüm, istifa, çekilme, memuriyetten çekilme gibi hallerde boş kadrolara vekalet halinde zam ve tazminat uygulamasını kurum içinden, diğer kurumlardan ve açıktan olmak üzere tasnif edebiliriz.</t>
  </si>
  <si>
    <t>Zam ve tazminatlara ilişkin 98/10548 sayılı Yan Ödeme Kararnamesi uyarınca, kurumlarınca bir göreve kurum içinden veya diğer kurumlardan vekalet ettirilenlere, bu kararnamede asli kadroları için öngörülen zam ve tazminatların toplamı ile vekalet ettikleri kadro için öngörülen zam ve tazminatların toplamının net tutarları mukayese edilerek fazla olanı ödenecektir.</t>
  </si>
  <si>
    <t>Bu ödemenin yapılabilmesi için vekalet eden personelin 99 Seri No'lu Devlet Memurları Kanunu Genel Tebliği uyarınca asilde aranan şartlara haiz olması gerekmekte olup, asli kadrolar için öngörülen zam ve tazminatların toplamı ile vekalet ettikleri kadro için öngörülen zam ve tazminatların toplamının net tutarları mukayese edilerek fazla olanı; 657 sayılı Kanunun 175 inci maddesindeki oranlar dikkate alınmaksızın, vekalet görevine başlanıldığı tarihten itibaren ve bu görevin fiilen yapıldığı sürece ödenecektir.</t>
  </si>
  <si>
    <t>Aylıksız vekaleten gördürme (tedvir) halinde tedviren gördürülen göreve ait zam ve tazminatlar ise ödenmeyecektir. Sayıştay Temyiz Kurulunun 05.02.1995 tarih ve 23711 tutanak sayılı; yine Sayıştay 4 üncü Dairenin de 21.04.1996 tarih ve 28141 tutanak sayılı kararlarında; "vekilin asilde aranan şartları taşımadığı durumlarda tedviren atama söz konusu olduğundan, bu şekilde atanan memura iş güçlüğü ve temininde güçlük zammı ile özel hizmet tazminatı farkları ödenemez" denilmek suretiyle vekalet nedeniyle yapılan iki görev ile ilgili zam ve tazminat farklarının ödenmesi mümkün olmadığından bahisle tazmin hükmünün tasdikine karar verilmiştir.</t>
  </si>
  <si>
    <t>Kurum içinden vekalet bölümünde yapılan açıklamalar doğrultusunda ödeme yapılacaktır.</t>
  </si>
  <si>
    <t xml:space="preserve">Bir göreve yukarıda belirtilen ayrılmalar nedeniyle açıktan vekalet edenlere, bu göreve ait zam ve tazminatlar 657 sayılı Kanunun 175 inci maddesindeki oranlar dikkate alınmaksızın tam olarak ödenecektir. </t>
  </si>
  <si>
    <t>6-Vekalet Aylığında Taban ve Kıdem Aylığı</t>
  </si>
  <si>
    <t>375 sayılı Kanun Hükmünde Kararname ile düzenlenmiş bulunan taban aylığı ve kıdem aylığı ödemesinde söz konusu KHK'nın 1 inci maddesi ile taban aylığı ile kıdem aylıkları "...657 sayılı Kanun ve diğer personel kanunlarına ve kanun hükmünde kararnamelere göre her ne ad altında olursa ödenmekte olan zam, tazminat, ödenek, ücret ve benzeri ödemelerin hesabında dikkate alınmaz" şeklinde düzenlenmiştir.</t>
  </si>
  <si>
    <t>Görüleceği gibi dolu ve boş kadrolara gerek kurum içinden gerekse diğer kurumlardan vekalet halinde taban ve kıdem aylığı göstergeleri vekalet aylığının hesabında dikkate alınmayacaktır.</t>
  </si>
  <si>
    <t>Diğer taraftan açıktan vekalet halinde ödenecek vekalet aylığının hesabında 657 sayılı Kanunun 175 inci maddesinin son fıkrası uyarınca memuriyet taban aylığı dahil edilecektir. Ancak kıdem aylığı ise dikkate alınmayacaktır.</t>
  </si>
  <si>
    <t>Tablo 1- Vekalet Aylığı</t>
  </si>
  <si>
    <t>Tablo 2- Vekalet Halinde Ödenecek Zam ve Tazminatlar</t>
  </si>
  <si>
    <t>YARARLANILAN KAYNAKLAR</t>
  </si>
  <si>
    <t>*Doğan Kestane, Vekalet Görevinde Ödenen Zam ve Tazminatlar, Yerel Yönetim ve Denetim, Haziran 1998, Sayı 5</t>
  </si>
  <si>
    <t>*İlhami Söyler, Vekalet Görevi ile Vekillere Ödenen Aylık ve Diğer Ödemeler, Maliye Dergisi, Sayı 115, Ekim-Aralık 1993</t>
  </si>
  <si>
    <t>*Mustafa Çatalçam, Kamu Personeline Yapılan Ödemeler, Devlet Bütçe Uzmanlığı Araştırma Raporu, Ankara 1998</t>
  </si>
  <si>
    <t>*Selahattin Acısı, Vekalet Müessesesinin Genel Esasları, Mali Kılavuz, Sonbahar-Kış 1998</t>
  </si>
  <si>
    <t>*A.İlhan-S.Ürgel, Saymanlık Kadrolarına Vekalet, Mali Hukuk, Mayıs-Haziran 1992</t>
  </si>
  <si>
    <t>=-Eczacılık</t>
  </si>
  <si>
    <t>=-Kurum içinden vekalet (memurlar arasında)</t>
  </si>
  <si>
    <t>=-Kurum dışından vekalet (memurlar arasından)</t>
  </si>
  <si>
    <t>=-Açıktan vekalet</t>
  </si>
  <si>
    <t>=-İlkokul öğretmenliği</t>
  </si>
  <si>
    <t>=-Veznedarlık</t>
  </si>
  <si>
    <t>=-Veterinerlik</t>
  </si>
  <si>
    <t>=-Mühendislik ve mimarlık</t>
  </si>
  <si>
    <t>=-Yaz tatili hariç olmak üzere İlkokul öğretmenliği.</t>
  </si>
  <si>
    <t>=-Köy ve kasaba imamlığı.</t>
  </si>
  <si>
    <t>=-vekalet şartlarını haiz olmayanlardan tedviren görevlendirilenlere Zam ve tazminat ödemesi A153apılamaz.</t>
  </si>
  <si>
    <t>VEKALET EDİLEN</t>
  </si>
  <si>
    <t>VEKALETİN</t>
  </si>
  <si>
    <t>VEKALET AYLIĞI</t>
  </si>
  <si>
    <t>GÖREVİN</t>
  </si>
  <si>
    <t>TÜRÜ</t>
  </si>
  <si>
    <t>ORAN</t>
  </si>
  <si>
    <t>(EK GÖSTERGE DAHİL)</t>
  </si>
  <si>
    <t>TABAN AYLIĞI</t>
  </si>
  <si>
    <t>KIDEM AYLIĞI</t>
  </si>
  <si>
    <t>KADRO DURUMU</t>
  </si>
  <si>
    <t>DOLU KADRO</t>
  </si>
  <si>
    <t>....Mehil müddeti</t>
  </si>
  <si>
    <t>KURUM İÇİNDEN</t>
  </si>
  <si>
    <t>üç aydan sonra</t>
  </si>
  <si>
    <t>ödenir</t>
  </si>
  <si>
    <t>ödenmez</t>
  </si>
  <si>
    <t>....Yıllık izin</t>
  </si>
  <si>
    <t>üçte biri</t>
  </si>
  <si>
    <t>....Mazeret izni</t>
  </si>
  <si>
    <t>....Hastalık izni</t>
  </si>
  <si>
    <t>KURUM DIŞINDAN</t>
  </si>
  <si>
    <t>....Geçici görev</t>
  </si>
  <si>
    <t>....Görevden uzaklaştırma</t>
  </si>
  <si>
    <t>....Hizmet içi eğitim</t>
  </si>
  <si>
    <t>AÇIKTAN</t>
  </si>
  <si>
    <t>üçte ikisi</t>
  </si>
  <si>
    <t>BOŞ KADRO</t>
  </si>
  <si>
    <t>ödenmemesi asıl olmakla</t>
  </si>
  <si>
    <t>....Kadro ihdas edilmiş ancak</t>
  </si>
  <si>
    <t>birlikte ödenecek haller</t>
  </si>
  <si>
    <t>atama yapılmamış</t>
  </si>
  <si>
    <t>istisnadır</t>
  </si>
  <si>
    <t>....Başka yere atanmış</t>
  </si>
  <si>
    <t>....Emeklilik</t>
  </si>
  <si>
    <t>....Ölüm</t>
  </si>
  <si>
    <t>....İstifa</t>
  </si>
  <si>
    <t>....Çekilme</t>
  </si>
  <si>
    <t>....Memuriyetten çıkarılma</t>
  </si>
  <si>
    <t>Tablo 2- VEKALET HALİNDE ÖDENECEK ZAM VE TAZMİNATLAR</t>
  </si>
  <si>
    <t>İş Güçlüğü, İş Riski,</t>
  </si>
  <si>
    <t>Özel Hizmet Taz., Eğitim Öğretim</t>
  </si>
  <si>
    <t>Teminin Güçlük,</t>
  </si>
  <si>
    <t>Taz., Din Hizmetleri Taz., Emniyet</t>
  </si>
  <si>
    <t>Mali Sorumluluk Zammı</t>
  </si>
  <si>
    <t>Hizmetleri Taz.,  Diğerleri</t>
  </si>
  <si>
    <t>iki görevin zam ve tazminatları toplanarak</t>
  </si>
  <si>
    <t>mukayese edilip net tutarı  fazla</t>
  </si>
  <si>
    <t>olan kadro üzerinden ödenir</t>
  </si>
  <si>
    <t xml:space="preserve">VEKALET HAKKINDA BİLGİLER </t>
  </si>
  <si>
    <t>ZAM VE TAZMİNAT FARKI ÖDENME ŞARTI</t>
  </si>
  <si>
    <t>Vekalet halinde ödenecek zam ve tazminatlar 2005/8501 sayılı kararnamede düzenlenmiştir. Bu kararnamenin 9'uncu madddesinde 657 sayılı Kanunun 86 ncı maddesi uyarınca vekalet edenlerden aşağıdaki şartları taşıyanlara vekalet ücreti ödeneceği belirtilmiştir.</t>
  </si>
  <si>
    <t>"A) 1- Kurumlarınca bir göreve kurum içinden veya diğer kurumlardan vekalet ettirilenlere;</t>
  </si>
  <si>
    <r>
      <t xml:space="preserve">a) Vekaletin, 657 sayılı Kanunun 86 ncı maddesine binaen yapılması ve bu hususun </t>
    </r>
    <r>
      <rPr>
        <b/>
        <sz val="10"/>
        <color indexed="8"/>
        <rFont val="Arial"/>
        <family val="2"/>
      </rPr>
      <t>onayda</t>
    </r>
    <r>
      <rPr>
        <sz val="10"/>
        <color indexed="8"/>
        <rFont val="Arial"/>
        <family val="2"/>
      </rPr>
      <t xml:space="preserve"> </t>
    </r>
    <r>
      <rPr>
        <b/>
        <sz val="10"/>
        <color indexed="8"/>
        <rFont val="Arial"/>
        <family val="2"/>
      </rPr>
      <t>belirtilmiş</t>
    </r>
    <r>
      <rPr>
        <sz val="10"/>
        <color indexed="8"/>
        <rFont val="Arial"/>
        <family val="2"/>
      </rPr>
      <t xml:space="preserve"> </t>
    </r>
    <r>
      <rPr>
        <b/>
        <sz val="10"/>
        <color indexed="8"/>
        <rFont val="Arial"/>
        <family val="2"/>
      </rPr>
      <t>olması</t>
    </r>
    <r>
      <rPr>
        <sz val="10"/>
        <color indexed="8"/>
        <rFont val="Arial"/>
        <family val="2"/>
      </rPr>
      <t>,</t>
    </r>
  </si>
  <si>
    <r>
      <t xml:space="preserve">b) Vekaletin, Bakanlar Kurulu kararı veya müşterek Karar ile atama yapılması gereken kadro veya görevler için </t>
    </r>
    <r>
      <rPr>
        <b/>
        <sz val="10"/>
        <color indexed="8"/>
        <rFont val="Arial"/>
        <family val="2"/>
      </rPr>
      <t>ilgili Bakan</t>
    </r>
    <r>
      <rPr>
        <sz val="10"/>
        <color indexed="8"/>
        <rFont val="Arial"/>
        <family val="2"/>
      </rPr>
      <t xml:space="preserve">, diğer kadro veya görevler için asili atamaya </t>
    </r>
    <r>
      <rPr>
        <b/>
        <sz val="10"/>
        <color indexed="8"/>
        <rFont val="Arial"/>
        <family val="2"/>
      </rPr>
      <t>yetkili amir tarafından verilmesi,</t>
    </r>
  </si>
  <si>
    <r>
      <t xml:space="preserve">c) Vekillerin, genel ve ilgili özel mevzuatı uyarınca asaleten atanmada aranan </t>
    </r>
    <r>
      <rPr>
        <b/>
        <sz val="10"/>
        <color indexed="8"/>
        <rFont val="Arial"/>
        <family val="2"/>
      </rPr>
      <t xml:space="preserve">tüm şartları </t>
    </r>
    <r>
      <rPr>
        <sz val="10"/>
        <color indexed="8"/>
        <rFont val="Arial"/>
        <family val="2"/>
      </rPr>
      <t xml:space="preserve">(asaleten atanmada sınav şartı aranılan kadro veya görevler için bu sınavlara girebilme hakkının elde edilmiş olması dahil) </t>
    </r>
    <r>
      <rPr>
        <b/>
        <sz val="10"/>
        <color indexed="8"/>
        <rFont val="Arial"/>
        <family val="2"/>
      </rPr>
      <t>bir arada taşımaları,</t>
    </r>
  </si>
  <si>
    <r>
      <t xml:space="preserve">kaydıyla; vekalet ettikleri kadro veya görevler için bu Karar uyarınca öngörülen zam ve tazminatların </t>
    </r>
    <r>
      <rPr>
        <b/>
        <sz val="10"/>
        <color indexed="8"/>
        <rFont val="Arial"/>
        <family val="2"/>
      </rPr>
      <t>toplam net tutarının,</t>
    </r>
    <r>
      <rPr>
        <sz val="10"/>
        <color indexed="8"/>
        <rFont val="Arial"/>
        <family val="2"/>
      </rPr>
      <t xml:space="preserve"> asli kadro veya görevleri karşılığında fiilen aldıkları zam ve tazminatların toplam net tutarından fazla olması halinde, aradaki </t>
    </r>
    <r>
      <rPr>
        <b/>
        <sz val="10"/>
        <color indexed="8"/>
        <rFont val="Arial"/>
        <family val="2"/>
      </rPr>
      <t>fark</t>
    </r>
    <r>
      <rPr>
        <sz val="10"/>
        <color indexed="8"/>
        <rFont val="Arial"/>
        <family val="2"/>
      </rPr>
      <t>; 657 sayılı Kanunun 175 inci maddesindeki oranlar dikkate alınmaksızın, vekalet görevine başlanıldığı tarihten itibaren ve vekalet görevinin</t>
    </r>
    <r>
      <rPr>
        <b/>
        <sz val="10"/>
        <color indexed="8"/>
        <rFont val="Arial"/>
        <family val="2"/>
      </rPr>
      <t xml:space="preserve"> </t>
    </r>
    <r>
      <rPr>
        <b/>
        <sz val="12"/>
        <color indexed="10"/>
        <rFont val="Arial"/>
        <family val="2"/>
      </rPr>
      <t>fiilen yapıldığı sürece ödenir</t>
    </r>
    <r>
      <rPr>
        <b/>
        <sz val="10"/>
        <color indexed="8"/>
        <rFont val="Arial"/>
        <family val="2"/>
      </rPr>
      <t>.</t>
    </r>
  </si>
  <si>
    <t>ZAM VE TAZMİNAT FARKI AŞAĞIDAKİLERE ÖDENMEZ</t>
  </si>
  <si>
    <r>
      <t xml:space="preserve">a) Esas ve usule ilişkin olarak </t>
    </r>
    <r>
      <rPr>
        <b/>
        <sz val="10"/>
        <color indexed="8"/>
        <rFont val="Arial"/>
        <family val="2"/>
      </rPr>
      <t>yukarıda</t>
    </r>
    <r>
      <rPr>
        <sz val="10"/>
        <color indexed="8"/>
        <rFont val="Arial"/>
        <family val="2"/>
      </rPr>
      <t xml:space="preserve"> belirtilen şartları bir arada </t>
    </r>
    <r>
      <rPr>
        <b/>
        <sz val="10"/>
        <color indexed="8"/>
        <rFont val="Arial"/>
        <family val="2"/>
      </rPr>
      <t>taşımayanlara</t>
    </r>
    <r>
      <rPr>
        <sz val="10"/>
        <color indexed="8"/>
        <rFont val="Arial"/>
        <family val="2"/>
      </rPr>
      <t>,</t>
    </r>
  </si>
  <si>
    <r>
      <t xml:space="preserve">b) Mehil müddeti, </t>
    </r>
    <r>
      <rPr>
        <b/>
        <sz val="10"/>
        <color indexed="8"/>
        <rFont val="Arial"/>
        <family val="2"/>
      </rPr>
      <t xml:space="preserve">yıllık izin, </t>
    </r>
    <r>
      <rPr>
        <sz val="10"/>
        <color indexed="8"/>
        <rFont val="Arial"/>
        <family val="2"/>
      </rPr>
      <t>mazeret izni, hastalık izni, geçici görev, görevden uzaklaştırma, tutuklanma, gözaltına alınma, hizmetiçi eğitim, kurs veya seminer nedeniyle görevlerinden ayrılanlara vekalet edenlere,</t>
    </r>
  </si>
  <si>
    <t>c) Vekaletleri esnasında yıllık izin, mazeret izni, hastalık izni, vekalet görevine ilişkin olmayan geçici görev, görevden uzaklaştırma, tutuklanma, gözaltına alınma, hizmetiçi eğitim, kurs veya seminer ve benzeri nedenlerle vekalet görevine ara verenlere (ara verdikleri günler için),</t>
  </si>
  <si>
    <t>d) Diğer personel kanunlarına tabi olanlardan bu Kararname uyarınca zam ve tazminat ödenmesi öngörülen kadro veya görevlere vekalet edenlere,</t>
  </si>
  <si>
    <r>
      <t>e) Kurumların 190 sayılı Kanun Hükmünde Kararnameye ekli cetvellerinde kadrosu bulunmayan</t>
    </r>
    <r>
      <rPr>
        <b/>
        <sz val="10"/>
        <color indexed="8"/>
        <rFont val="Arial"/>
        <family val="2"/>
      </rPr>
      <t xml:space="preserve"> okul müdürlüğü, okul müdür başyardımcılığı ve okul müdür yardımcılığı görevlerini yürütenlere,</t>
    </r>
  </si>
  <si>
    <t>f) Bu Kararname uyarınca zam ve tazminat ödenmesi öngörülen kadro veya görevlere vekalet eden her statüden sözleşmeli personele (6/2/1997 tarihli ve 97/9021 sayılı Bakanlar Kurulu kararı kapsamındaki kadro karşılığı sözleşmeli personel hariç),</t>
  </si>
  <si>
    <t>vekalet nedeniyle öngörülen zam ve tazminatlar ödenmez.</t>
  </si>
  <si>
    <r>
      <t xml:space="preserve">Diğer taraftan 2005/8501 sayılı kararnameden önce </t>
    </r>
    <r>
      <rPr>
        <b/>
        <sz val="10"/>
        <color indexed="8"/>
        <rFont val="Arial"/>
        <family val="2"/>
      </rPr>
      <t>2004/6996 sayılı kararname</t>
    </r>
    <r>
      <rPr>
        <sz val="10"/>
        <color indexed="8"/>
        <rFont val="Arial"/>
        <family val="2"/>
      </rPr>
      <t xml:space="preserve"> yürürlükte idi. Bu kararnamede yer alan hüküm ile 2005 yılında yürürlüğe giren 2005/8501 sayılı kararnamede yer alan vekalet hükümleri aynıdır. Maliye Bakanlığı 2004/6996 sayılı yan ödeme kararnamesine yönelik </t>
    </r>
    <r>
      <rPr>
        <b/>
        <sz val="10"/>
        <color indexed="8"/>
        <rFont val="Arial"/>
        <family val="2"/>
      </rPr>
      <t>157 sayılı Devlet Memurları Kanunu Genel Tebliği</t>
    </r>
    <r>
      <rPr>
        <sz val="10"/>
        <color indexed="8"/>
        <rFont val="Arial"/>
        <family val="2"/>
      </rPr>
      <t>'ni yayımlamıştır. Bu tebliğde yukarıda yer verdiğimiz kararnamehükmü yazıldıktan sonra şu örnekler verilmiştir.</t>
    </r>
  </si>
  <si>
    <r>
      <t xml:space="preserve">"ÖRNEK: </t>
    </r>
    <r>
      <rPr>
        <i/>
        <sz val="10"/>
        <color indexed="8"/>
        <rFont val="Arial"/>
        <family val="2"/>
      </rPr>
      <t xml:space="preserve">Bir Bakanlıkta boş bulunan ve </t>
    </r>
    <r>
      <rPr>
        <b/>
        <i/>
        <sz val="10"/>
        <color indexed="8"/>
        <rFont val="Arial"/>
        <family val="2"/>
      </rPr>
      <t>müşterek kararname</t>
    </r>
    <r>
      <rPr>
        <i/>
        <sz val="10"/>
        <color indexed="8"/>
        <rFont val="Arial"/>
        <family val="2"/>
      </rPr>
      <t xml:space="preserve"> ile atama yapılması gereken l inci derece kadrolu İdari ve Mali İşler Dairesi Başkanlığı görevini vekaleten yürüten aynı yerdeki bir Şube Müdürüne, zam ve tazminat farkı ödenebilmesi için, </t>
    </r>
    <r>
      <rPr>
        <b/>
        <i/>
        <sz val="10"/>
        <color indexed="8"/>
        <rFont val="Arial"/>
        <family val="2"/>
      </rPr>
      <t>(diğer şartlan da taşıması kaydıyla)</t>
    </r>
    <r>
      <rPr>
        <i/>
        <sz val="10"/>
        <color indexed="8"/>
        <rFont val="Arial"/>
        <family val="2"/>
      </rPr>
      <t xml:space="preserve"> vekaleten atama onayını</t>
    </r>
    <r>
      <rPr>
        <b/>
        <i/>
        <sz val="10"/>
        <color indexed="8"/>
        <rFont val="Arial"/>
        <family val="2"/>
      </rPr>
      <t xml:space="preserve">n ilgili Bakan </t>
    </r>
    <r>
      <rPr>
        <i/>
        <sz val="10"/>
        <color indexed="8"/>
        <rFont val="Arial"/>
        <family val="2"/>
      </rPr>
      <t>tarafından verilmesi gerekmektedir.</t>
    </r>
  </si>
  <si>
    <r>
      <t xml:space="preserve">ÖRNEK: (X) </t>
    </r>
    <r>
      <rPr>
        <i/>
        <sz val="10"/>
        <color indexed="8"/>
        <rFont val="Arial"/>
        <family val="2"/>
      </rPr>
      <t>Genel Müdürlüğü atama ve görevde yükselme yönetmeliği uyarınca asaleten atanmada</t>
    </r>
    <r>
      <rPr>
        <b/>
        <i/>
        <sz val="10"/>
        <color indexed="8"/>
        <rFont val="Arial"/>
        <family val="2"/>
      </rPr>
      <t xml:space="preserve"> belli bir hizmet bölgesinde belli bir süreyle görev yapmış olma şartı öngörülmüş </t>
    </r>
    <r>
      <rPr>
        <i/>
        <sz val="10"/>
        <color indexed="8"/>
        <rFont val="Arial"/>
        <family val="2"/>
      </rPr>
      <t xml:space="preserve">Şube Müdürlüğü kadro görevini vekaleten yürüten bir memura zam ve tazminat farkı ödenebilmesi için, (diğer şartları da taşıması kaydıyla) </t>
    </r>
    <r>
      <rPr>
        <b/>
        <i/>
        <sz val="10"/>
        <color indexed="8"/>
        <rFont val="Arial"/>
        <family val="2"/>
      </rPr>
      <t>bu memurun söz konusu hizmet bölgesinde aynı süreyle görev yapmış olması şartı aranacaktır."</t>
    </r>
  </si>
  <si>
    <t xml:space="preserve"> BİLGİ NOTU -1</t>
  </si>
  <si>
    <t xml:space="preserve"> BİLGİ NOTU -2</t>
  </si>
  <si>
    <t xml:space="preserve"> BİLGİ NOTU -3</t>
  </si>
  <si>
    <t>MALİYE BAKANLIĞI</t>
  </si>
  <si>
    <t>Bütçe ve Mali Kontrol Genel Müdürlüğü</t>
  </si>
  <si>
    <t>Konu: Ek ödeme</t>
  </si>
  <si>
    <t>Sayın …………………………</t>
  </si>
  <si>
    <t>İlgi: 15/1/2010 tarihli dilekçe.</t>
  </si>
  <si>
    <t>İlgi dilekçe incelenmiş olup, Bakanlığımız görüşü aşağıda belirtilmiştir.</t>
  </si>
  <si>
    <t>Bilindiği üzere, 375 sayılı Kanun Hükmünde Kararnamenin ek 3 üncü maddesinin</t>
  </si>
  <si>
    <t>ikinci fıkrasında;</t>
  </si>
  <si>
    <t>“Birinci fıkra kapsamına giren personelden; her derece ve türdeki örgün ve yaygın</t>
  </si>
  <si>
    <t>eğitim kurumlarında görev yapan yönetici ve öğretmenler ile sosyal hizmet kuruluşlarında</t>
  </si>
  <si>
    <t>görev yapan öğretmenler hariç olmak üzere fiilen yapılmayan ders karşılığı ek ders ücretinden</t>
  </si>
  <si>
    <t>yararlananlara, bu Kanun Hükmünde Kararnamenin ek 2 nci maddesi, 19/6/1979 tarihli ve</t>
  </si>
  <si>
    <t>2252 sayılı Kanunun 4 üncü maddesi, 16/4/2003 tarihli ve 4848 sayılı Kanunun 32 nci</t>
  </si>
  <si>
    <t>maddesinin üçüncü fıkrası, 1/5/2003 tarihli ve 4856 sayılı Kanunun 35 inci maddesinin</t>
  </si>
  <si>
    <t>üçüncü fıkrası, 22/2/2005 tarihli ve 5302 sayılı Kanunun 63 üncü maddesi, 10/11/2005 tarihli</t>
  </si>
  <si>
    <t>ve 5431 sayılı Kanunun 25 inci maddesinin son fıkrasında öngörülen ödemelerden</t>
  </si>
  <si>
    <t>yararlananlar ile kadro karşılığı sözleşmeli olarak istihdam edilenlere, bir kadroya açıktan,</t>
  </si>
  <si>
    <t>kurum içinden veya kurum dışından vekâlet ettirilenlere vekâlet edilen görev nedeniyle birinci</t>
  </si>
  <si>
    <t>fıkraya göre ödeme yapılmaz. Söz konusu ödemelerin ilgili mevzuatında yer alan hükümlere</t>
  </si>
  <si>
    <t>göre idarî veya başka nedenlerle aylık veya dönemsel olarak ödenmemesi bu sürelerde birinci</t>
  </si>
  <si>
    <t>fıkraya göre ödeme yapılması sonucunu doğurmaz.”</t>
  </si>
  <si>
    <t>denilmek suretiyle, bir kadroya açıktan, kurum içinden veya kurum dışından vekâlet</t>
  </si>
  <si>
    <t>ettirilenlere, vekalet edilen görev nedeniyle ek ödeme yapılmayacağı hüküm altına alınmıştır.</t>
  </si>
  <si>
    <t>Bu itibarla, müdür kadrosuna vekalet eden personele, müdür için öngörülmüş olan ek</t>
  </si>
  <si>
    <t>ödemenin ödenmesine imkan bulunmamaktadır.</t>
  </si>
  <si>
    <t>Bilgilerini rica ederim.</t>
  </si>
  <si>
    <t>Bakan a.</t>
  </si>
  <si>
    <t>..../..../2010 Dev.Büt.Uz. Havva YİĞİT……………</t>
  </si>
  <si>
    <t>İlkadım Cad. 06100 Dikmen ANKARA Ayrıntılı bilgi için irtibat: H.Yiğit</t>
  </si>
  <si>
    <t>Telefon: (0 312) 415 15 18 Faks: (0 312) 415 26 95 e-posta: havva@bumko.gov.tr</t>
  </si>
  <si>
    <t>Sayı : B.07.0.BMK.0.15.115462-383                                                                                                              21/1/2010*752</t>
  </si>
  <si>
    <r>
      <t xml:space="preserve">             </t>
    </r>
    <r>
      <rPr>
        <b/>
        <sz val="12"/>
        <rFont val="Times New Roman"/>
        <family val="1"/>
      </rPr>
      <t>Madde 86 – (Değişik: 30/5/1974 - KHK/12; değiştirilerek kabul: 15/5/1975 - 1897/1 md.)</t>
    </r>
  </si>
  <si>
    <t>             Memurların kanuni izin, geçici görev, disiplin cezası uygulaması veya görevden uzaklaştırma nedenleriyle işlerinden geçici olarak ayrılmaları halinde yerlerine kurum içinden veya diğer kurumlardan veya açıktan vekil atanabilir.</t>
  </si>
  <si>
    <t>             Bir görevin memurlar eliyle vekaleten yürütülmesi halinde aylıksız vekalet asıldır.</t>
  </si>
  <si>
    <r>
      <t xml:space="preserve">             Ancak, ilkokul öğretmenliği (Yaz tatili hariç), tabiplik, diş tabipliği, eczacılık, köy ve beldelerdeki ebelik ve hemşirelik, mühendis ve mimarlık, veterinerlik, köy ve kasaba imamlığına ait boş kadrolara Maliye Bakanlığının izni (mahallî idarelerde izin şartı aranmaz) ile, açıktan vekil atanabilir. </t>
    </r>
    <r>
      <rPr>
        <vertAlign val="superscript"/>
        <sz val="12"/>
        <rFont val="Times New Roman"/>
        <family val="1"/>
      </rPr>
      <t>(1)(2)</t>
    </r>
  </si>
  <si>
    <t>             Aynı kurumdan birinci fıkrada sayılan ayrılmalar dolayısiyle atanan vekil memurlara vekalet görevinin 3 aydan fazla devam eden süresi için, kurum dışından veya açıktan atananlarla kurum içinden ilkokul öğretmenliğine atanan öğretmenler ile veznedarlık görevine atananlara göreve başladıkları tarihten itibaren vekalet aylığı ödenir.</t>
  </si>
  <si>
    <t>___________________</t>
  </si>
  <si>
    <r>
      <t>(1)</t>
    </r>
    <r>
      <rPr>
        <sz val="12"/>
        <rFont val="Times New Roman"/>
        <family val="1"/>
      </rPr>
      <t xml:space="preserve">                 </t>
    </r>
    <r>
      <rPr>
        <sz val="8"/>
        <rFont val="Arial Unicode MS"/>
        <family val="2"/>
        <charset val="162"/>
      </rPr>
      <t>Bu fıkraya, “eczacılık” ibaresinden sonra gelmek üzere 21/6/2005 tarihli ve 5371 sayılı Kanunun 5 inci maddesiyle, “köy ve beldelerdeki ebelik ve hemşirelik,” ibaresi  eklenmiştir.</t>
    </r>
  </si>
  <si>
    <r>
      <t>(2)</t>
    </r>
    <r>
      <rPr>
        <sz val="12"/>
        <rFont val="Times New Roman"/>
        <family val="1"/>
      </rPr>
      <t xml:space="preserve">                 </t>
    </r>
    <r>
      <rPr>
        <sz val="8"/>
        <rFont val="Arial Unicode MS"/>
        <family val="2"/>
        <charset val="162"/>
      </rPr>
      <t>Bu fıkraya; 21/3/2006 tarihli ve 5473 sayılı Kanunun 3 üncü maddesiyle "kadrolara" ibaresinden sonra gelmek üzere "Maliye Bakanlığının izni (mahallî idarelerde izin şartı aranmaz) ile" ibaresi eklenmiş ve metne işlenmiştir.</t>
    </r>
  </si>
  <si>
    <t>             Bu Kanuna tabi kurumlarda çalışan veteriner hekim veya hayvan sağlık memurları, veteriner hekim veya hayvan sağlık memuru bulunmayan belediyelerin veterinerlik veya hayvan sağlık memurluğu hizmetlerini ifa etmek üzere bu hizmetlerle ilgili kadrolara vekalet aylığı verilmek suretiyle atanabilirler.</t>
  </si>
  <si>
    <t>             Yukarıda sayılan haller dışında, boş kadrolara ait görevler lüzum görüldüğü takdirde memurlara ücretsiz olarak vekaleten gördürülebilir.</t>
  </si>
  <si>
    <t>             Bu Kanuna tabi kurumlarda, mali, nakdi ve ayni sorumluluğu bulunan saymanlık kadrolarının boşalması halinde bu kadrolara işe başladıkları tarihten itibaren vekalet aylığı verilmek suretiyle memurlar arasından atama yapılabilir.</t>
  </si>
  <si>
    <t>          </t>
  </si>
  <si>
    <t xml:space="preserve"> İkinci görev verilecek memurlar ve görevler:</t>
  </si>
  <si>
    <t>             Madde 88 – (Değişik: 23/12/1972 - KHK 2/1 md.)</t>
  </si>
  <si>
    <t xml:space="preserve">             Bu Kanuna tabi kurumlarda çalışan Devlet memurlarına esas görevlerinin yanında; </t>
  </si>
  <si>
    <t>             A) Özel kanunlarla veya özel kanunların verdiği yetkiye dayanılarak memurlara gördürülmesi öngörülen sürekli hizmetler,</t>
  </si>
  <si>
    <t>             B) Mesleki bilgisi ile ilgili olarak, hizmet olanakları elverişli bulunmak ve atamaya yetkili amir tarafından uygun görülmek şartiyle;</t>
  </si>
  <si>
    <r>
      <t xml:space="preserve">             1) </t>
    </r>
    <r>
      <rPr>
        <b/>
        <sz val="10"/>
        <rFont val="Times New Roman"/>
        <family val="1"/>
      </rPr>
      <t xml:space="preserve">(Değişik: 29/11/1984 - KHK 243/15 md.) </t>
    </r>
    <r>
      <rPr>
        <sz val="10"/>
        <rFont val="Times New Roman"/>
        <family val="1"/>
      </rPr>
      <t>87 nci maddede yazılı kurumların tabiplikleri, diş tabiplikleri, eczacılıkları, kimyagerlikleri, veterinerlikleri, avukatlıkları ile Adli Tıp Kurumu Uzmanlıkları,</t>
    </r>
  </si>
  <si>
    <t>             2) Asıl görevlerinin bulunduğu bucak, ilçe ve zorunlu hallerde iller belediyelerinin yüksek mühendis, mühendis, yüksek mimar ve mimarlarca yürütülmesi gereken teknik hizmetleri,</t>
  </si>
  <si>
    <r>
      <t>          </t>
    </r>
    <r>
      <rPr>
        <sz val="12"/>
        <rFont val="Times"/>
        <family val="1"/>
      </rPr>
      <t>İkinci görev olarak verilebilir.</t>
    </r>
  </si>
  <si>
    <r>
      <t xml:space="preserve">             </t>
    </r>
    <r>
      <rPr>
        <b/>
        <sz val="12"/>
        <rFont val="Times"/>
        <family val="1"/>
      </rPr>
      <t>(Değişik: 23/2/1995 - KHK - 547/8 md.)</t>
    </r>
    <r>
      <rPr>
        <sz val="12"/>
        <rFont val="Times"/>
        <family val="1"/>
      </rPr>
      <t xml:space="preserve"> Asıl görevlerinin yanında;</t>
    </r>
  </si>
  <si>
    <r>
      <t>             a) Tabiplere; sağlık müdürlüğü, sağlık müdür yardımcılığı, sağlık grup başkanlığı, baştabiplik ve baştabip yardımcılığı,</t>
    </r>
    <r>
      <rPr>
        <vertAlign val="superscript"/>
        <sz val="12"/>
        <rFont val="Times"/>
        <family val="1"/>
      </rPr>
      <t>(1)</t>
    </r>
  </si>
  <si>
    <t>             b) Diş hekimlerine ve veterinerlere, meslekleri ile ilgili baştabiplik,</t>
  </si>
  <si>
    <t>             c) Veteriner, dişhekimi ve eczacılara; baştabip yardımcılığı,</t>
  </si>
  <si>
    <t>             d) Öğretmenlere; okul ve enstitü müdürlüğü, başyardımcılığı ve yardımcılığı görevleri,</t>
  </si>
  <si>
    <t>             ikinci görev olarak yaptırılabilir.</t>
  </si>
  <si>
    <t xml:space="preserve">             </t>
  </si>
  <si>
    <t>  Vekalet aylığına hak kazanma:</t>
  </si>
  <si>
    <t>             Madde 173 – (Mülga: 23/12/1972 - KHK 2/5 md.)</t>
  </si>
  <si>
    <t>             Vekalet görevinin fiilen yapılması şartı:</t>
  </si>
  <si>
    <r>
      <t xml:space="preserve">             </t>
    </r>
    <r>
      <rPr>
        <b/>
        <sz val="12"/>
        <rFont val="Times"/>
        <family val="1"/>
      </rPr>
      <t>Madde 174 –</t>
    </r>
    <r>
      <rPr>
        <sz val="12"/>
        <rFont val="Times"/>
        <family val="1"/>
      </rPr>
      <t xml:space="preserve"> Vekalet aylıklarının ödenebilmesi için görevin fiilen yapılması şarttır.</t>
    </r>
  </si>
  <si>
    <t>             Vekalet, ikinci görev aylık ve ücretleri ile diğer ödemeler:</t>
  </si>
  <si>
    <t>             Madde 175 – (Değişik: 30/5/1974 - KHK/12; Değiştirilerek kabul: 15/5/1975 - 1897/1 md.)</t>
  </si>
  <si>
    <t>             Bir göreve vekaleten atanan memurlara vekalet edilen görevin kadro derecesinin birinci kademesinin üçte biri, açıktan atananlara ise (Köy ve kasaba imamlığı kadrolarına atananlara 146 ncı maddede yazılı asgari ücret aylık tutarından aşağı olmamak üzere) üçte ikisi verilir. Bulundukları yerden başka bir yerdeki bir göreve vekalet suretiyle atananlara, Harcırah Kanununun geçici görevle başka yere gönderilenlere ilişkin hükümleri uygulanır.</t>
  </si>
  <si>
    <r>
      <t xml:space="preserve">             (Ek : 4/7/2001 - KHK- 631/5 md.) </t>
    </r>
    <r>
      <rPr>
        <sz val="12"/>
        <rFont val="Arial Unicode MS"/>
        <family val="2"/>
        <charset val="162"/>
      </rPr>
      <t>Ancak, kurum içinden veya diğer kurumlardan vekalet edenlere vekalet aylığı ödenebilmesi için, vekilin asilde aranan şartları taşıması zorunludur.</t>
    </r>
  </si>
  <si>
    <r>
      <t xml:space="preserve">             </t>
    </r>
    <r>
      <rPr>
        <b/>
        <sz val="12"/>
        <rFont val="Times"/>
        <family val="1"/>
      </rPr>
      <t>(Değişik: 26/6/1984 - KHK 241/9 md.)</t>
    </r>
    <r>
      <rPr>
        <sz val="12"/>
        <rFont val="Times"/>
        <family val="1"/>
      </rPr>
      <t xml:space="preserve"> 88 inci maddeye göre ikinci görev verilen memurlara, bu görevleri karşılığında aylık ödenebilmesi için boş bir kadroya ait görevin ikinci görev olarak yürütülmesi gerekir. Bu şekilde görevlendirilenlere, görevlendirildikleri kadro derecesinin ilk kademe aylığının üçte ikisi ödenir. Ancak, sağlık grup başkanlığı, baştabip ve baştabip yardımcılığı hizmetlerinin ikinci görev olarak yürütülmesi halinde kadro şartı aranmaz ve bu hizmetleri yürütenlere almakta oldukları aylığın üçte ikisi ikinci görev aylığı olarak ödenir.</t>
    </r>
    <r>
      <rPr>
        <vertAlign val="superscript"/>
        <sz val="12"/>
        <rFont val="Times"/>
        <family val="1"/>
      </rPr>
      <t>(1)</t>
    </r>
  </si>
  <si>
    <r>
      <t xml:space="preserve">             </t>
    </r>
    <r>
      <rPr>
        <b/>
        <sz val="12"/>
        <rFont val="Times"/>
        <family val="1"/>
      </rPr>
      <t xml:space="preserve">(Değişik: 22/8/1989 - KHK - 378/4 md) </t>
    </r>
    <r>
      <rPr>
        <sz val="12"/>
        <rFont val="Times"/>
        <family val="1"/>
      </rPr>
      <t>Açıktan vekil olarak atananlar bu Kanunla memurlara tanınan sosyal haklardan da yararlanırlar ve bunlara ödenecek vekalet aylığının hesabına memuriyet taban aylığı da dahil edilir.</t>
    </r>
  </si>
  <si>
    <t xml:space="preserve"> BİLGİ NOTU -4</t>
  </si>
  <si>
    <r>
      <t>          </t>
    </r>
    <r>
      <rPr>
        <u/>
        <sz val="18"/>
        <rFont val="Times New Roman"/>
        <family val="1"/>
      </rPr>
      <t>Vekalet görevi ve aylık verilmesinin şartları:</t>
    </r>
  </si>
  <si>
    <t xml:space="preserve">                             </t>
  </si>
  <si>
    <t xml:space="preserve">Ait Olduğu Ay </t>
  </si>
  <si>
    <t>Bütçe Yılı</t>
  </si>
  <si>
    <t>Sıra No</t>
  </si>
  <si>
    <t>ALACAKLININ</t>
  </si>
  <si>
    <t>KESİNTİLER</t>
  </si>
  <si>
    <t>Ödenecek
Tutar</t>
  </si>
  <si>
    <t xml:space="preserve">İmza </t>
  </si>
  <si>
    <t>Açıklama</t>
  </si>
  <si>
    <t>T.C. / Vergi Kimlik No</t>
  </si>
  <si>
    <t>Görevi</t>
  </si>
  <si>
    <t>Adı Soyadı</t>
  </si>
  <si>
    <t>Kadrosu</t>
  </si>
  <si>
    <t>GÜN SAYISI</t>
  </si>
  <si>
    <t>Gösterge Tutarı
(1/3)</t>
  </si>
  <si>
    <t>Ek gösterge
Tutarı
(1/3)</t>
  </si>
  <si>
    <t>ÖZEL HİZMET
TAZMİNATI</t>
  </si>
  <si>
    <t>YAN ÖDEME KATSAYISI</t>
  </si>
  <si>
    <t>YAN ÖDEME FARKI</t>
  </si>
  <si>
    <t>Toplam</t>
  </si>
  <si>
    <t>Gelir Vergisi</t>
  </si>
  <si>
    <t>Damga Vergisi</t>
  </si>
  <si>
    <t>Diğer</t>
  </si>
  <si>
    <t>Kesinti Toplamı</t>
  </si>
  <si>
    <t xml:space="preserve">                                                                                      T O P L A M</t>
  </si>
  <si>
    <t>Düzenleyen</t>
  </si>
  <si>
    <t>Birim Amiri</t>
  </si>
  <si>
    <t>(Mutemet)</t>
  </si>
  <si>
    <t>....................................................</t>
  </si>
  <si>
    <t>M.Y.H.B.Y. Örnek No: 13</t>
  </si>
  <si>
    <t>Maaşlar</t>
  </si>
  <si>
    <t>Tazminatlar</t>
  </si>
  <si>
    <t>TOPLAMLAR</t>
  </si>
  <si>
    <t>TAHAKKUK TOPLAMI</t>
  </si>
  <si>
    <t>Ek TAZMİNAT
(Fon)</t>
  </si>
  <si>
    <t xml:space="preserve">Vekalet Dönemi </t>
  </si>
  <si>
    <t>AY BÖLENİ</t>
  </si>
  <si>
    <t>tahakkuk ettirilmiştir.</t>
  </si>
  <si>
    <t>TUTARI BURAYA YAZ----&gt;</t>
  </si>
  <si>
    <t xml:space="preserve">  Türk Lira, </t>
  </si>
  <si>
    <t xml:space="preserve">   Kuruş</t>
  </si>
  <si>
    <t>İmzası                :</t>
  </si>
  <si>
    <t>Adı Soyadı        :</t>
  </si>
  <si>
    <t>Unvanı              :</t>
  </si>
  <si>
    <t>ENYÜKSEK DEV.ME.GÖSTER.</t>
  </si>
  <si>
    <t>Vekalet Edilen Kadro ve Göstergesi</t>
  </si>
  <si>
    <t>Vekalet Edilen Kadronun Ekgöstergesi</t>
  </si>
  <si>
    <t>Fark</t>
  </si>
  <si>
    <t>Vekalet  Edilen Kadronun . Ö.H.</t>
  </si>
  <si>
    <t>Vekalet Edilen Kad. Yan.Öd.Pu.</t>
  </si>
  <si>
    <t>Vekalet Edenin  Ö.H.</t>
  </si>
  <si>
    <t>Vekalet Edenin  Yan.Öd.Pu.</t>
  </si>
  <si>
    <t>Vekalet Edenin  Ek. Öd.</t>
  </si>
  <si>
    <t>Vekalet Edilen Kadronun. E.Öd.</t>
  </si>
  <si>
    <t xml:space="preserve">GELİR VERGİSİ ORANI </t>
  </si>
  <si>
    <t xml:space="preserve">DAMGA VERGİSİ ORANI </t>
  </si>
  <si>
    <t>MEMUR VE EMEKLİ GÖSTERGE TABLOSU</t>
  </si>
  <si>
    <t>DERE</t>
  </si>
  <si>
    <t>K  A  D  E  M  E  L  E  R</t>
  </si>
  <si>
    <t>CELER</t>
  </si>
  <si>
    <t>TAHAKKUK</t>
  </si>
  <si>
    <t>Derecelik Kadroya vekaletten dolayı</t>
  </si>
  <si>
    <t xml:space="preserve">Dairesi          : </t>
  </si>
  <si>
    <t xml:space="preserve">ÖDEME EMRİ BELGESİ </t>
  </si>
  <si>
    <t>İŞLEM TARİHİ</t>
  </si>
  <si>
    <t>İŞLEM NO</t>
  </si>
  <si>
    <t>Saymanlık Kodu</t>
  </si>
  <si>
    <t>Saymanlık Adı</t>
  </si>
  <si>
    <t xml:space="preserve">İlgilinin </t>
  </si>
  <si>
    <t>T.C.  Kimlik No</t>
  </si>
  <si>
    <t>Kurum-Birim Kodu</t>
  </si>
  <si>
    <t xml:space="preserve">BİRİM </t>
  </si>
  <si>
    <t>Yevmiyenin</t>
  </si>
  <si>
    <t>Tarihi</t>
  </si>
  <si>
    <t>Adı, Soyadı</t>
  </si>
  <si>
    <t>No.su</t>
  </si>
  <si>
    <t>Banka  Adı</t>
  </si>
  <si>
    <t>Banka Şube ADI</t>
  </si>
  <si>
    <t>Kurum Adı</t>
  </si>
  <si>
    <t>Banka Şube KODU</t>
  </si>
  <si>
    <t>Banka Hesap Numarası</t>
  </si>
  <si>
    <t>Birim Adı</t>
  </si>
  <si>
    <t>Hesap No.</t>
  </si>
  <si>
    <t>Kurumsal Kod</t>
  </si>
  <si>
    <t>Fonksiyonel Kod</t>
  </si>
  <si>
    <t>Finans.</t>
  </si>
  <si>
    <t>Ekonomik / Ayrıntı</t>
  </si>
  <si>
    <t>T u t a r</t>
  </si>
  <si>
    <t>Hesap / Ayrıntı Adı</t>
  </si>
  <si>
    <t>Kodu</t>
  </si>
  <si>
    <t>B o r ç</t>
  </si>
  <si>
    <t>A l a c a k</t>
  </si>
  <si>
    <t xml:space="preserve">GİDER YANSITMA </t>
  </si>
  <si>
    <t>01</t>
  </si>
  <si>
    <t>12</t>
  </si>
  <si>
    <t>02</t>
  </si>
  <si>
    <t>00</t>
  </si>
  <si>
    <t>Nakit Talepleri Personel</t>
  </si>
  <si>
    <t>T o p l a m</t>
  </si>
  <si>
    <t xml:space="preserve"> Bütçe gideri tahakkuk ettirilmiştir.  Ödenmesi / Mahsubu gerekir.</t>
  </si>
  <si>
    <t>Verile Emri
No.</t>
  </si>
  <si>
    <t>Tahakkuk Eden</t>
  </si>
  <si>
    <t>Ödenmesi Gereken</t>
  </si>
  <si>
    <t xml:space="preserve">Düzenleyen </t>
  </si>
  <si>
    <t>Görev Unvanı</t>
  </si>
  <si>
    <t>Tetkik Eden</t>
  </si>
  <si>
    <t>Memur</t>
  </si>
  <si>
    <t>Şef</t>
  </si>
  <si>
    <t>Md. Yrd.</t>
  </si>
  <si>
    <t>Açıklama ve Ekler</t>
  </si>
  <si>
    <t>Ödemeye Esas Belgenin</t>
  </si>
  <si>
    <t>Türü</t>
  </si>
  <si>
    <t>Tutarı</t>
  </si>
  <si>
    <t>Uygundur</t>
  </si>
  <si>
    <t>Ödeyiniz / Mahsup Ediniz</t>
  </si>
  <si>
    <t>..... / ..... / 20 .....</t>
  </si>
  <si>
    <t xml:space="preserve">Harcama Yetkilisi </t>
  </si>
  <si>
    <t xml:space="preserve">Muhasebe Yetkilisi </t>
  </si>
  <si>
    <t xml:space="preserve">Aldım                                             İMZA </t>
  </si>
  <si>
    <t xml:space="preserve">Aylıklar </t>
  </si>
  <si>
    <t xml:space="preserve">Tazminatlar </t>
  </si>
  <si>
    <t xml:space="preserve">Gelir Vergisi </t>
  </si>
  <si>
    <t xml:space="preserve">Damga Vergisi </t>
  </si>
  <si>
    <t xml:space="preserve">Tahakkuk Toplamı </t>
  </si>
  <si>
    <t>G e n e l      T o p l a m</t>
  </si>
  <si>
    <t xml:space="preserve">TL, </t>
  </si>
  <si>
    <t>Kr</t>
  </si>
  <si>
    <t xml:space="preserve">  TL, </t>
  </si>
  <si>
    <t xml:space="preserve">  Kr</t>
  </si>
  <si>
    <t xml:space="preserve">KONTROL EDİLMİŞ VE UYGUN GÖRÜLMÜŞTÜR. </t>
  </si>
  <si>
    <t xml:space="preserve">1 Vekalet Bordros </t>
  </si>
  <si>
    <t xml:space="preserve">1 Adet Vekalet onayı </t>
  </si>
  <si>
    <t>Cek- Gönd. Emri No</t>
  </si>
  <si>
    <t>Banka Hesap Numarası (iban)</t>
  </si>
  <si>
    <t>HİALACA</t>
  </si>
  <si>
    <t>VEKALET UYGULAMASINDA AYLIK, ZAM VE TAZMİNATLAR</t>
  </si>
  <si>
    <r>
      <t>Doğan KESTANE</t>
    </r>
    <r>
      <rPr>
        <i/>
        <sz val="12"/>
        <rFont val="Times New Roman"/>
        <family val="1"/>
      </rPr>
      <t xml:space="preserve"> Devlet Bütçe Uzmanı</t>
    </r>
  </si>
  <si>
    <t>Belediye Dünyası Dergisi / Sayı: 4</t>
  </si>
  <si>
    <t>Giriş</t>
  </si>
  <si>
    <t>Kamu yönetiminin insan unsurunu teşkil eden kamu personeli tarafından yerine getirilen kamu hizmetleri süreklilik arz eden görevlerdir. Kamu hizmetlerinin süreklilik arz etmesi nedeniyle herhangi bir nedenle kesintiye de uğramaması gerekir. Kamu hizmetinin aksaması sorunlara neden olabilecektir Bu itibarla boş bulunan ya da geçici ayrılmalar dolayısıyla boşalan kadrolara kurum içinden ve diğer kurumlardan vekalet eden memurlar ile açıktan vekalet eden kişilere, yerine getirmiş oldukları vekalet görevi için aylık, zam, tazminat ve diğer bir takım ödemeler yönünden özellik gösteren uygulamalar bu makalenin konusunu oluşturmaktadır.</t>
  </si>
  <si>
    <t>1-Vekaletin Tanımı</t>
  </si>
  <si>
    <t>657 sayılı Devlet Memurları Kanunun 86 ve 175 inci maddelerinde vekalet görevi ile vekalet aylığının usul ve esasları düzenlenmekle birlikte vekaletin tanımı ise yapılmamıştır. Vekaleti genel olarak birinin yerine iş görme yetkisi bulunması, asli ve sürekli olarak kamu hizmetlerinin geçici olarak yerine getirilmesi şeklinde dar çerçevede tanımlayabiliriz. Bu açıdan bir başkası adına ya da onu temsil ederek iş yapma yetkisi olarak da değerlendirilebilir. Vekalet görevi geniş çerçevede, kamu görevinin sürekliliği ilkesi dikkate alınarak, görevi yürütmekte olan memurların çeşitli nedenlerle görevini yerine getirmemeleri halinde, bir başkasının o işi yerine getirmesidir.</t>
  </si>
  <si>
    <t>Kamusal hizmetlere tahsis edilen kadroların boş olması veya doldurulduğu halde ilgili personelin "geçici" bir süre (muhtelif nedenlerle) görevinden ayrı kalması halinde vekalet müessesesine ihtiyaç duyulmaktadır. Kamu hizmetleri için tahsis edilmiş kadrolar için yeterli eleman bulunamaması, ayrıca kanuni izin, geçici görev, disiplin cezası uygulaması veya görevden uzaklaştırma, ölüm, istifa gibi nedenlerden dolayı kamu hizmetlerinin aksamadan yürütülebilmesi için vekalet zaruri bir uygulama olarak karşımıza çıkmakta ve "geçici" olarak ayrılma halinde asli kamu görevlisi yerine kurum içinden, diğer kurumlardan veya açıktan vekil atanabilmektedir.</t>
  </si>
  <si>
    <t>Devlet Memurları Kanununda düzenlenen dört değişik istihdam şekli içerisinde (memur, sözleşmeli personel, geçici personel ve işçiler) vekil tayini sadece memurluk kadrolarına tanınmıştır. Diğer istihdam şekillerine ait kadrolara vekil tayini söz konusu değildir.</t>
  </si>
  <si>
    <t xml:space="preserve">2-Vekaletin Şartları </t>
  </si>
  <si>
    <t xml:space="preserve">Bir göreve vekalet edecek olan kamu görevlilerinde bir takım şartlar aranır. Öncelikle vekil asilin bütün yetkilerini haiz olacağından, görevin gerekleri ve nitelikleri değişmeyeceğinden bir görevi vekaleten yürütecek olanların asil memurlarda aranan şartlara sahip olmaları gerekir. Yani gerek tahsil durumu gerekse hizmet süresi açısından asil memur düzeyinde bulunmalıdır. Ayrıca vekilin sicil durumu, sevk ve idare yeteneği ve güven vermesi gibi tali unsurlar açısından kendisinde olumlu kanaatlerin oluşması da gerekir. </t>
  </si>
  <si>
    <t xml:space="preserve">Danıştay Üçüncü Dairesinin 02.11.1977 tarih ve 77/1117 Esas, 77/1035 sayılı Kararına göre, bir görevin vekaleten yürütülmesi halinde görevin nitelikleri değişmeyeceğinden, bir görevi vekaleten yürütecek olanların asil memurun tüm yetkilerini taşımasının gerekliliği ve hizmetin yürütülmesi için vekil olarak atanacakların asilde aranan şartlara sahip olmasının zorunlu olacağı belirtilmiştir. </t>
  </si>
  <si>
    <t>17.05.1987 tarihli ve 19463 sayılı Resmi Gazetede yayımlanan 99 Seri No'lu Devlet Memurları Kanunu Genel Tebliğ uyarınca;</t>
  </si>
  <si>
    <t>-1-4 üncü dereceli kadrolara vekalet edeceklerin 657 sayılı Kanunun 68 inci maddesinde belirtilen şartları haiz olmaları,</t>
  </si>
  <si>
    <t>-5-15 inci dereceli kadrolara vekalet ettirileceklerin öğrenim durumları itibariyle tespit olunan yükselinebilecek dereceyi aşmamak kaydıyla vekalet ettirilecekleri kadronun derecesinin, kazanılmış hak aylık derecesinin üç üst derecesinden fazla olmaması,</t>
  </si>
  <si>
    <t>gerektiği belirtilerek vekalet müessesesine sınırlılık getirilmiş bulunmaktadır.</t>
  </si>
  <si>
    <t>Yine aynı Tebliğ uyarınca asilde aranan şartlara sahip vekil memur bulunamadığı takdirde, hizmetin aksamadan yürütülebilmesi bakımından herhangi bir şekilde boşalmış veya boş bulunan bir görevin öncelikle varsa yardımcıları yoksa asilde aranan şartlara en yakın personel tarafından tedviren gördürülmesi mümkün bulunmaktadır. Tedviren görevlendirilme halinde 657 sayılı Kanunun 175 inci maddesine binaen tedvir dolayısıyla herhangi bir ödeme ise yapılmayacaktır.</t>
  </si>
  <si>
    <t>3-Vekalet Türleri</t>
  </si>
  <si>
    <t>BOŞ BULUNAN SERMAYE SAYMANLIĞI KADROSUNA VEKALET İLİŞKİN YAN ÖDEME FARKININ</t>
  </si>
  <si>
    <t>27 Şubat 2001 Salı 8.Dairesinde saklı 4758 sayılı tutanak</t>
  </si>
  <si>
    <t>6 ncı dereceli birkadroda bulunan C...........’nin boş bulunan 7 nci dereceli Döner Sermaye Saymanlığı kadrosuna vekalet etmesi sebebiyle vekalet edilen göreve ilişkin yan ödeme farkının ödendiği görülmüştür.</t>
  </si>
  <si>
    <t>31.12.1998 tarih ve 23570 (Mükerrer) sayılı Resmi Gazetede yayımlanarak yürürlüğe giren 98/12233 sayılı Bakanlar Kurulu Kararı’nın  1 nci maddesinin (b) fıkrası uyarınca 1999 yılında da aynen uygulanması öngörülen 98/10548 sayılı Bakanlar Kurulu Kararı eki “1998 yılına ilişkin Yan Ödeme Kararnamesinin” 6 ncı maddesinin (H-b) fıkrasının son paragrafında; “Kendi derecelerinden daha aşağ dereceli bir kadroya vekalet edenlere, vekalet ettikleri göreve ait zam ve tazminatların ödenmeyeceği” hükmü yer almaktadır.</t>
  </si>
  <si>
    <t>Buna göre, 6 ncı derece kadrolu Ayniyat Saymanlığı görevini yürüten C..............’nin 7 nci dereceli Döner Sermaye Saymanlığı kadrosuna vekalet etmesi dolayısıyla, kendisine (sadece vekalet aylığı ödenmesi gerekmekte olup, ayrıca) vekalet edilen göreve ilişkin yan ödeme farkının ödenmesi mümkün değildir.</t>
  </si>
  <si>
    <t>VEKALETDE ASİLDE ARANAN ŞARTLARA HAİZ OLMA</t>
  </si>
  <si>
    <t>19 Nisan 2001 Perşembe günü 8.Dairesinde saklı 4779 sayılı tutanak</t>
  </si>
  <si>
    <t>Boş bulunan birinci dereceli Sosyal Hizmetler Çocuk Esirgeme Kurumu Saymanlığına vekaleten atanan lise mezunu T...........’a vekalet ettiği kadroya ait Özel Hizmetler Tazminatı farkının verilmesi sonucu fazla ödemede bulunulduğu görülmüştür.</t>
  </si>
  <si>
    <t>19.1.1998 gün ve 98/10548 sayılı Yan Ödeme Kararnamesinin 6/h fıkrasında; “657 sayılı Kanunun değişik 86 ncı maddesi uyarınca;</t>
  </si>
  <si>
    <t>a) ....................</t>
  </si>
  <si>
    <t>b) Kurumlarınca bir göreve kurum içinden veya diğer kurumlardan vekalet ettirilenlere, bu kararnamede asli kadrolar için öngörülen zam ve tazminatların toplamı ile vekalet ettikleri kadro için öngörülen zam ve tazminatların toplamının net tutarları mukayese edilerek fazla olanı; 657 sayılı Kanunun 175 inci maddesindeki oranlar dikkate alınmaksızın, vekalet görevine başlanıldığı tarihten itibaren ve bu görevin fiilen yapıldığı sürece ödenir.</t>
  </si>
  <si>
    <t>Ancak bu ödemenin yapılabilmesi için vekalet eden personelin 99 seri no.lu Devlet Memurları Kanunu Genel Tebliğinde açıklandığı üzere asilde aranan şartlara haiz olması gerekmektedir.” denilmektedir.</t>
  </si>
  <si>
    <t>Anılan hüküm gereğince, vekalet edilen kadroya ait zam ve tazminat farklarının verilebilmesi, öğrenim durumu ve terfi bakımından asilde aranan şartlara bağlı bulunduğundan lise mezunu memurun birinci dereceli saymanlık kadrosuna vekaleti nedeniyle bu kadroya ait özel hizmet tazminatı farkının kendisine ödenmesi mümkün değildir.</t>
  </si>
  <si>
    <t>2001 yılı Kasım ayının 20’nci Salı Birinci Dairesinde saklı 7343 sayılı tutanak</t>
  </si>
  <si>
    <t>A. İktisat İşleri Müdürlüğünde Şef ünvanıyla çalışmakta iken Yazı işleri ve Kararlar Müdürlüğüne vekaleten atanan H......’e 99 No.lu DMK Genel Tebliğine aykırı olarak atandığı göreve ilişkin özel hizmet tazminatının ödendiği görülmüştür.</t>
  </si>
  <si>
    <t>99 seri no.lu Devlet Memurları Kanunu Genel Tebliğinin 1.maddesinde;</t>
  </si>
  <si>
    <t>“Bir görevin vekaleten yürütülmesi halinde görevin gerekleri ve nitelikleri değişmeyeceğinden, bu görevi vekaleten yürütecek olanların asil memurlarda aranan şartlara haiz olmaları gerekmektedir. Bu sebeple,</t>
  </si>
  <si>
    <t>a) 1-4’üncü dereceli kadrolara vekalet edenlerin 657 sayılı kanunun 68.maddesinde belirtilen şartlara haiz olmaları,</t>
  </si>
  <si>
    <t>b).............</t>
  </si>
  <si>
    <t>gerekmektedir.” şeklinde düzenleme yapılmış olup;</t>
  </si>
  <si>
    <t>Mezkur 68.maddede, 27.6.1989 tarih ve 375 sayılı KHK’nin 7. maddesiyle yapılan değişiklik ile; “08.06.1984 tarih ve 217 sayılı KHK’nin 2.maddesi kapsamına dahil kurumlarda fiilen çalışmış olması ve yüksek öğrenim görmüş olması şarttır.” hükmü getirilmiştir.</t>
  </si>
  <si>
    <t>Yukarıdaki mevzuat hükümleri gereğince, Ticaret Lisesi mezunu olup, yani yüksek öğrenim görmemiş olan H.......’e 4.derece kadrolu Yazı İşleri ve Kararlar Müdürlüğüne vekalet ettirilmesi mümkün değildir.</t>
  </si>
  <si>
    <t>Sorumlu olarak deruhte-i mesuliyette bulunmuş olan ita amiri C............ savunmasında, personel azlığından dolayı bu göreve en yakın nitelikleri taşıyan H...... S....’in müdürlük görevine vekalet ettirildiği şeklinde açıklama yapmıştır.</t>
  </si>
  <si>
    <t>Ancak savunmada yapılan açıklama yasal dayanaktan yoksun olup, sorguda belirtilen mevzuat hükümlerini karşılamamaktadır.</t>
  </si>
  <si>
    <t>Bu itibarla 4.derecedeki müdürlük kadrosuna vekaleten atanabilmesi için yüksek öğrenim görmüş olma şartını taşımayan personele, asıl kadrosuna ait %50 oranında özel hizmet tazminatı ödenmesi gerekirken, vekalet ettiği göreve ait %80 oranında ödeme yapılması sonucu ekli tabloda hesabı gösterildiği üzere toplam 230.244.000.-TL. fazla ödemede bulunulmuştur.</t>
  </si>
  <si>
    <t xml:space="preserve"> BİLGİ NOTU -5</t>
  </si>
  <si>
    <t xml:space="preserve">OCAK VE TEMMUZ İCİN </t>
  </si>
  <si>
    <r>
      <t>2.nci Görev ise</t>
    </r>
    <r>
      <rPr>
        <sz val="18"/>
        <color indexed="10"/>
        <rFont val="Arial"/>
        <family val="2"/>
        <charset val="162"/>
      </rPr>
      <t xml:space="preserve"> 1 </t>
    </r>
    <r>
      <rPr>
        <sz val="18"/>
        <color indexed="8"/>
        <rFont val="Arial"/>
        <family val="2"/>
      </rPr>
      <t xml:space="preserve"> 3/1 Vekalet İse</t>
    </r>
    <r>
      <rPr>
        <sz val="18"/>
        <color indexed="10"/>
        <rFont val="Arial"/>
        <family val="2"/>
        <charset val="162"/>
      </rPr>
      <t xml:space="preserve"> 3</t>
    </r>
    <r>
      <rPr>
        <sz val="18"/>
        <color indexed="8"/>
        <rFont val="Arial"/>
        <family val="2"/>
      </rPr>
      <t xml:space="preserve"> Giriniz.</t>
    </r>
  </si>
  <si>
    <t xml:space="preserve">Ocak ve Temmuz Ayları Yeni Katsayı olduğu zamanlardaki Aylarda 14 günlük ve 17 Günlük hesaplamalar İçin </t>
  </si>
  <si>
    <t>1/3 VEKALET- 2. GÖREV  MAAŞINA VE VEKALETİN ÖZ.HİZMET. YAN ÖDEME FARKA AİT  BORDRO</t>
  </si>
  <si>
    <t>YÜKSEKÖĞRETİM KANUNU</t>
  </si>
  <si>
    <t>Kanun Numarası : 2547</t>
  </si>
  <si>
    <t>Kabul Tarihi : 4/11/1981</t>
  </si>
  <si>
    <t>Yayımlandığı R. Gazete : Tarih : 6/11/1981 Sayı : 17506</t>
  </si>
  <si>
    <t>Yayımlandığı Düstur : Tertip : 5 Cilt : 21 Sayfa : 3</t>
  </si>
  <si>
    <r>
      <t xml:space="preserve">Kamu kuruluşları ve vakıflarda görevlendirme: </t>
    </r>
    <r>
      <rPr>
        <i/>
        <vertAlign val="superscript"/>
        <sz val="12"/>
        <rFont val="Times New Roman"/>
        <family val="1"/>
        <charset val="162"/>
      </rPr>
      <t xml:space="preserve">(1) </t>
    </r>
  </si>
  <si>
    <t xml:space="preserve">Madde 38 – (Değişik: 29/11/1983 - KHK - 243/46 md.) </t>
  </si>
  <si>
    <r>
      <t>(Değişik birinci fıkra: 21/1/2010-5947/4 md.)</t>
    </r>
    <r>
      <rPr>
        <sz val="9"/>
        <rFont val="Times New Roman"/>
        <family val="1"/>
        <charset val="162"/>
      </rPr>
      <t xml:space="preserve"> Öğretim elemanları; ilgili kurumların talebi ve kendisinin muvafakati, üniversite yönetim kurulunun uygun görmesi ve rektörün onayı ile ihtiyaç duyulan konularda, özlük işlemleri kendi kurumlarınca yürütülmek kaydıyla, diğer kamu kurum ve kuruluşları ile kamu kurumu niteliğindeki meslek kuruluşlarında geçici olarak görevlendirilebilir. Bu şekilde görevlendirilenlerin, kadrosunun bulunduğu yükseköğretim kurumlarındaki aylık ve diğer ödemeler ile öteki hakları devam eder. Yükseköğretim Kurulu, bağlı birimleri ve Üniversitelerarası Kurul ile Adli Tıp Kurumunda görevlendirilenler hariç olmak üzere bu fıkra uyarınca görevlendirilenler döner sermayeden yararlanamaz. </t>
    </r>
    <r>
      <rPr>
        <sz val="12"/>
        <rFont val="Times New Roman"/>
        <family val="1"/>
        <charset val="162"/>
      </rPr>
      <t>——————————</t>
    </r>
  </si>
  <si>
    <t>(1) Bu madde başlığı 17/8/1983 tarihli ve 2880 sayılı Kanunun 20 nci maddesiyle değiştirilmiş ve metne işlenmiştir.</t>
  </si>
  <si>
    <r>
      <t xml:space="preserve"> (Ek fıkra: 21/1/2010-5947/4 md.)</t>
    </r>
    <r>
      <rPr>
        <sz val="9"/>
        <rFont val="Times New Roman"/>
        <family val="1"/>
        <charset val="162"/>
      </rPr>
      <t>Kamu kurumu niteliğindeki meslek kuruluşları ile dernek ve vakıfların yönetim ve denetim organlarında görev yapanlar bakımından ayrıca bir görevlendirme kararı aranmaz. Ancak bu görevler, öğretim elemanının bu Kanundan kaynaklanan mesaisini aksatmayacak şekilde yürütülür.</t>
    </r>
  </si>
  <si>
    <t>Yükseköğretim Kurulunun isteği ve ilgili kamu kuruluşunun onayı ile yükseköğretim kurumları veya birimleri, ilgili adli mercilerin talebi ile adli tıp mevzuatı çerçevesinde adli tıp olaylarında ve diğer adli konularda resmi bilirkişi olarak görevlendirilebilirler.</t>
  </si>
  <si>
    <t>BAKANLIKLAR VE BAĞLI KURULUŞLARDA</t>
  </si>
  <si>
    <t>ATAMA USULÜNE İLİŞKİN KANUN</t>
  </si>
  <si>
    <t>Kanun Numarası : 2451</t>
  </si>
  <si>
    <t>Kabul Tarihi : 23/4/1981</t>
  </si>
  <si>
    <t>Yayımlandığı R. Gazete : Tarih : 25/4/1981 Sayı : 17321</t>
  </si>
  <si>
    <t>Yayımlandığı Düstur : Tertip : 5 Cilt : 20 Sayfa : 257</t>
  </si>
  <si>
    <t>Dışişleri Bakanı, gecikmesinde sakınca bulunan hallerde, Başbakanın ve Devlet Başkanının şifahi muvafakatlarını almak kaydıyle, dışişleri memurlarını, dış teşkilattan merkeze, merkezden dış teşkilata, dış teşkilatta bir memleketten diğer bir memlekete daimi görevle gönderebilir. Bunlarla ilgili kararname derhal Başbakanlığa gönderilir.</t>
  </si>
  <si>
    <t>Kanun Numarası : 657</t>
  </si>
  <si>
    <t>Kabul Tarihi : 14/7/1965</t>
  </si>
  <si>
    <t>Yayımlandığı R.Gazete : Tarih : 23/7/1965 Sayı : 12056</t>
  </si>
  <si>
    <t>Yayımlandığı Düstur : Tertip : 5 Cilt : 4 Sayfa : 3044</t>
  </si>
  <si>
    <t>*</t>
  </si>
  <si>
    <t>Vekalet aylığına hak kazanma:</t>
  </si>
  <si>
    <t>Madde 173 – (Mülga: 23/12/1972 - KHK 2/5 md.)</t>
  </si>
  <si>
    <t>Vekalet görevinin fiilen yapılması şartı:</t>
  </si>
  <si>
    <r>
      <t>Madde 174 –</t>
    </r>
    <r>
      <rPr>
        <sz val="12"/>
        <rFont val="Times New Roman"/>
        <family val="1"/>
        <charset val="162"/>
      </rPr>
      <t xml:space="preserve"> Vekalet aylıklarının ödenebilmesi için görevin </t>
    </r>
    <r>
      <rPr>
        <sz val="18"/>
        <color indexed="10"/>
        <rFont val="Times New Roman"/>
        <family val="1"/>
        <charset val="162"/>
      </rPr>
      <t>fiilen yapılması şarttır</t>
    </r>
    <r>
      <rPr>
        <sz val="12"/>
        <rFont val="Times New Roman"/>
        <family val="1"/>
        <charset val="162"/>
      </rPr>
      <t>.</t>
    </r>
  </si>
  <si>
    <r>
      <t xml:space="preserve">Vekalet, </t>
    </r>
    <r>
      <rPr>
        <sz val="18"/>
        <color indexed="10"/>
        <rFont val="Times New Roman"/>
        <family val="1"/>
        <charset val="162"/>
      </rPr>
      <t>ikinci görev aylık</t>
    </r>
    <r>
      <rPr>
        <sz val="12"/>
        <color indexed="10"/>
        <rFont val="Times New Roman"/>
        <family val="1"/>
        <charset val="162"/>
      </rPr>
      <t xml:space="preserve"> </t>
    </r>
    <r>
      <rPr>
        <sz val="12"/>
        <rFont val="Times New Roman"/>
        <family val="1"/>
        <charset val="162"/>
      </rPr>
      <t>ve ücretleri ile diğer ödemeler:</t>
    </r>
  </si>
  <si>
    <r>
      <t>(Değişik: 19/4/1990 - KHK - 422/2 md.; Değiştirilerek kabul: 25/10/1990 - 3670/11 md.)</t>
    </r>
    <r>
      <rPr>
        <sz val="12"/>
        <color indexed="60"/>
        <rFont val="Times New Roman"/>
        <family val="1"/>
        <charset val="162"/>
      </rPr>
      <t xml:space="preserve"> </t>
    </r>
    <r>
      <rPr>
        <u/>
        <sz val="14"/>
        <color indexed="60"/>
        <rFont val="Times New Roman"/>
        <family val="1"/>
        <charset val="162"/>
      </rPr>
      <t>Bu madde uyarınca görevlendirilen öğretim elemanları kendi kurumlarından alacakları aylık ve ödeneklerin yanısıra, görevlendirildikleri kurumda yürüttükleri görev için birinci derecenin dördüncü kademesinde bulunan bir genel müdürün aylık ve ek gösterge rakamlarının memur aylık katsayısı ile çarpımı sonucu bulunan tutarı geçmemek üzere ilgili bakan tarafından tespit edilecek miktarı net olarak ikinci görev aylığı şeklinde ayrıca alırlar.</t>
    </r>
    <r>
      <rPr>
        <u/>
        <sz val="14"/>
        <rFont val="Times New Roman"/>
        <family val="1"/>
        <charset val="162"/>
      </rPr>
      <t xml:space="preserve"> </t>
    </r>
    <r>
      <rPr>
        <sz val="12"/>
        <rFont val="Times New Roman"/>
        <family val="1"/>
        <charset val="162"/>
      </rPr>
      <t xml:space="preserve">Bunlar görevlendirildikleri kurumlarca kendilerine bu suretle yapılan ödemeleri döner sermayelere yatırmak zorunda değildirler. Bunlara görev yapacakları kurumca bu ödeme dışında başkaca bir ödeme yapılmaz. </t>
    </r>
  </si>
  <si>
    <r>
      <t xml:space="preserve">Madde 2 </t>
    </r>
    <r>
      <rPr>
        <b/>
        <u/>
        <sz val="14"/>
        <rFont val="Times New Roman"/>
        <family val="1"/>
        <charset val="162"/>
      </rPr>
      <t xml:space="preserve">– </t>
    </r>
    <r>
      <rPr>
        <u/>
        <sz val="14"/>
        <rFont val="Times New Roman"/>
        <family val="1"/>
        <charset val="162"/>
      </rPr>
      <t>Bu Kanuna ekli (1) sayılı cetvelde gösterilen unvanları taşıyan görevlere Bakanlar Kurulu kararı ile, (2) sayılı cetvelde gösterilen unvanları taşıyan görevlere müşterek kararla atama yapılır. Bunların nakilleri ve görevden alınmaları da aynı usule göre olur.</t>
    </r>
  </si>
  <si>
    <r>
      <t xml:space="preserve">DEVLET MEMURLARI KANUNU </t>
    </r>
    <r>
      <rPr>
        <vertAlign val="superscript"/>
        <sz val="14"/>
        <color indexed="60"/>
        <rFont val="Times New Roman"/>
        <family val="1"/>
        <charset val="162"/>
      </rPr>
      <t>(1) (2)</t>
    </r>
  </si>
  <si>
    <t xml:space="preserve"> BİLGİ NOTU -6</t>
  </si>
  <si>
    <t xml:space="preserve">İZİNLİ VE RAPORLU OLDUĞU GÜNLER ve Ocak ile Temmuz aylarındaki düşülencek günler için  </t>
  </si>
  <si>
    <t>T.C.</t>
  </si>
  <si>
    <t>Bütçe ve Mali Kontrol Genel Müdürlügü</t>
  </si>
  <si>
    <t>Personel Mevzuatı – I Dairesi</t>
  </si>
  <si>
    <t>657 SAYILI DEVLET</t>
  </si>
  <si>
    <t>MEMURLARI KANUNU</t>
  </si>
  <si>
    <t>VEKALET</t>
  </si>
  <si>
    <t>Ahmet Koray KAZANCI</t>
  </si>
  <si>
    <t>Devlet Bütçe Uzman Yardımcısı</t>
  </si>
  <si>
    <t>Danısman</t>
  </si>
  <si>
    <t>Devlet Bütçe Uzmanı</t>
  </si>
  <si>
    <t>Ankara 2007</t>
  </si>
  <si>
    <t>Tablolar</t>
  </si>
  <si>
    <t>Tablo.2 - Vekalet halinde zam ve tazminat farklarının</t>
  </si>
  <si>
    <t>Tablo.3 - Vekaleten atanan memura zam ve tazminat</t>
  </si>
  <si>
    <t>1. Giris</t>
  </si>
  <si>
    <t>Vekalet, en genel sekliyle bir kimsenin görevinin diger bir kisi tarafından üstlenilmesi</t>
  </si>
  <si>
    <t>anlamına gelmektedir. Personel hukukumuzca benimsenmis olan bir kurum olarak vekalet ise</t>
  </si>
  <si>
    <t>kamusal hizmetlerin sürekliligi ilkesi çerçevesinde Devlet faaliyetlerinin aksamasının önüne</t>
  </si>
  <si>
    <t>geçilmesi için sürekli ya da geçici olarak bosalan kadrolara üçüncü kisilerin vekil olarak</t>
  </si>
  <si>
    <t>atanması seklinde tanımlanabilir.</t>
  </si>
  <si>
    <t>Vekalet personel hukukumuzda uzun yıllardır uygulama alanı bulmus bir müessese</t>
  </si>
  <si>
    <t>olmakla birlikte, gerek Kanunla getirilmis istisnaların çoklugu gerekse de ilgili mevzuatın</t>
  </si>
  <si>
    <t>dagınık olması nedeniyle sık sık tereddütlerin olusmasına neden olmaktadır.</t>
  </si>
  <si>
    <t>Bu çalısmanın amacı, katılımcılara vekalet müessesesinin genel çerçevesini çizerek</t>
  </si>
  <si>
    <t>ilgili mevzuata isaret etmek ve uygulamada sıklıkla karsılasılan sorunlara yönelik olarak</t>
  </si>
  <si>
    <t>katılımcıları bilgilendirmektir.</t>
  </si>
  <si>
    <t>Çalısmanın bu bölümünde vekalet müessesesine giris yapılmıs, ikinci bölümde ise bu</t>
  </si>
  <si>
    <t>kurumun daha kapsamlı bir tanımına yer verilerek personel hukukumuz çerçevesinde kimlerin</t>
  </si>
  <si>
    <t>vekil olarak addedilebilecegi üzerinde durulmustur. Üçüncü bölüm personel hukukumuzca</t>
  </si>
  <si>
    <t>öngörülen olası vekalet çesitlerine ayrılmıstır. Çalısmanın dördüncü bölümünde vekalet</t>
  </si>
  <si>
    <t>müessesesinde vekillere ödenmesi öngörülen mali haklara iliskin olarak genel bir çerçeve</t>
  </si>
  <si>
    <t>çizilmis, son bölümde ise mali haklardan uygulamada sıklıkla tereddütlerin dogmasına neden</t>
  </si>
  <si>
    <t>olan vekalet aylıgı ile zam ve tazminatlar üzerinde daha detaylı bir inceleme</t>
  </si>
  <si>
    <t>gerçeklestirilmistir.</t>
  </si>
  <si>
    <t>2. Vekaletin tanımı ve kosulları</t>
  </si>
  <si>
    <t>Bilindigi gibi günümüz çagdas hukuk devletlerinde kuvvetler ayrılıgı ilkesi</t>
  </si>
  <si>
    <t>benimsenmis ve bu çerçevede yasama, yürütme ve yargı fonksiyonları birbirinden ayrılarak</t>
  </si>
  <si>
    <t>her bir erki ifa görevi hukuk devletlerinin temelini olusturan anayasalar vasıtasıyla farklı</t>
  </si>
  <si>
    <t>organlara verilmistir.</t>
  </si>
  <si>
    <t>Yasama erki bir ülkenin egemenlik sınırları içerisinde uygulama alanı bulan objektif</t>
  </si>
  <si>
    <t>kuralların konulması, yürütme erki söz konusu objektif kuralların kisilere uygulanması ve</t>
  </si>
  <si>
    <t>yargı erki de egemenlik alanı içerisindeki süjelerin konulmus olan kurallara riayet edip</t>
  </si>
  <si>
    <t>etmediginin denetlenmesi görevini ifa etmektedir. Söz konusu erklerden yürütme erki ise</t>
  </si>
  <si>
    <t>süreklilik göstermesi yönünden diger ikisinden önemli bir farklılıgı haizdir.</t>
  </si>
  <si>
    <t>Yürütme fonksiyonu kamu düzeninin temel unsurlarından birini teskil etmektedir.</t>
  </si>
  <si>
    <t>Yürütme fonksiyonunun olmadıgı bir sistemde kamu düzeninden bahsedilemez. Bu nedenle</t>
  </si>
  <si>
    <t>bir ülkede yasama ve yargı erklerine ara verilebilir ise de yürütme fonksiyonuna ara verilmesi</t>
  </si>
  <si>
    <t>ya da belirli bir süre durdurulması söz konusu olamaz.</t>
  </si>
  <si>
    <t>Buradan hareketle, Türk hukuk sisteminde de yürütme fonksiyonunun sürekliliginin</t>
  </si>
  <si>
    <t>saglanması ve kamu hizmetinin sürekli ve sorunsuz olarak yürütülebilmesi amacıyla vekalet</t>
  </si>
  <si>
    <t>kurumu benimsenmistir. Vekalet kurumunun dayanagını 657 sayılı Kanunun 86 ncı maddesi</t>
  </si>
  <si>
    <t>olusturmakta olup, söz konusu maddede, memurların kanuni izin, geçici görev, disiplin cezası</t>
  </si>
  <si>
    <t>uygulaması veya görevden uzaklastırma nedenleriyle islerinden geçici olarak ayrılmaları</t>
  </si>
  <si>
    <t>halinde yerlerine kurum içinden veya diger kurumlardan veya açıktan vekil atanabilecegi</t>
  </si>
  <si>
    <t>belirtilmektedir. Buradan hareketle personel mevzuatımız açısından vekalet kurumu en genel</t>
  </si>
  <si>
    <t>sekliyle, Devlet memurlarının islerinden geçici olarak ayrılmaları ya da Devlet memurlarına</t>
  </si>
  <si>
    <t>ait kadroların çesitli nedenlerle bosalması halinde bunların yerlerine vekil atanması ve bu</t>
  </si>
  <si>
    <t>suretle kamu hizmetinin sürekliliginin saglanması olarak tanımlanabilir.</t>
  </si>
  <si>
    <t>Böylelikle kamu hizmetinin gördürülmesi amacıyla tahsis edilmis bulunan kadroların,</t>
  </si>
  <si>
    <t>kadroya henüz asaleten atama yapılamaması, asilin sürekli görevle baska bir yere atanmıs</t>
  </si>
  <si>
    <t>olması, asilin emekli olması, istifa etmesi, vefat etmesi veya memuriyetinin degisik nedenlerle</t>
  </si>
  <si>
    <t>son bulması nedenleriyle bosalması ya da kadro halen dolu olmasına karsın ilgili memurun</t>
  </si>
  <si>
    <t>kanuni izinde olması, geçici görevle görevlendirilmesi veya görevinden uzaklastırılması</t>
  </si>
  <si>
    <t>nedeniyle kamusal hizmetin ifa edilememesi durumunda, Devlet hizmetlerinin aksamasının</t>
  </si>
  <si>
    <t>önüne geçilmis olunacaktır.</t>
  </si>
  <si>
    <t>Vekalet kurumu ilke olarak kamu hizmetlerinin sürekliligi ilkesi çerçevesinde</t>
  </si>
  <si>
    <t>kesintisiz bir sekilde yürütülmesi zorunlu bulunan idari faaliyetlerin sekteye ugratılmaması</t>
  </si>
  <si>
    <t>düsüncesiyle, çesitli nedenlerle bosalan kadrolara ya da ilgili personelin geçici olarak</t>
  </si>
  <si>
    <t>görevinden ayrılması sebebiyle kadroya iliskin görevin sürdürülmesinin ortadan kalktıgı</t>
  </si>
  <si>
    <t>durumlarda, görevin geçici olarak bir baskası tarafından yerine getirilmesi amacıyla</t>
  </si>
  <si>
    <t>benimsenmistir.</t>
  </si>
  <si>
    <t>Bununla birlikte, uygulamada bu kurumun istismar edildigi ve geçici olması öngörülen</t>
  </si>
  <si>
    <t>vekalet müessesesine sürekli bir karakter kazandırıldıgı görülmektedir. Oysa ki, vekalet</t>
  </si>
  <si>
    <t>müessesesinde asıl gaye, çesitli nedenlerle bosalan bir kadroya memur atanıncaya dek</t>
  </si>
  <si>
    <t>kamusal hizmetin aksamasının önüne geçilmesi ya da memurların geçici olarak görevlerinden</t>
  </si>
  <si>
    <t>ayrılmaları halinde ilgili memur dönenene dek islerin bir baska kimseye gördürülmesidir. Bu</t>
  </si>
  <si>
    <t>anlamda vekalet müessesesi bos kadroların doldurulması için öngörülmüs bir yol olarak</t>
  </si>
  <si>
    <t>düsünülmemeli, vekalet görevinin kamu düzeninin saglanmasına yönelik olarak getirilmis</t>
  </si>
  <si>
    <t>geçici süreli bir uygulama oldugu unutulmamalıdır. Bunun dısındaki bir amaca yönelik olarak</t>
  </si>
  <si>
    <t>vekil ataması Kanunun amacına uygun düsmeyen bir uygulama olacaktır. Nitekim Danıstay 5</t>
  </si>
  <si>
    <t>inci Dairesi 23/5/1978 tarihli ve Esas No: 1975/8040 ve Karar No: 1978/1882 sayılı</t>
  </si>
  <si>
    <t>kararında, bir belediyede muhasebeci olarak çalısan personelin muhasebeciligi basaramadıgı</t>
  </si>
  <si>
    <t>gerekçesi ile bos olan belediye tahsildarlıgına vekaleten atanmasını mevzuata aykırı</t>
  </si>
  <si>
    <t>bulmustur.</t>
  </si>
  <si>
    <t>Vekalet müessesesinde karsılasılan bir diger sorun ise vekilin vekalet süresince asli</t>
  </si>
  <si>
    <t>görevini yürütmesinin gerekip gerekmedigidir. Vekilin her zaman asli görevini vekalet görevi</t>
  </si>
  <si>
    <t>ile birlikte yürütmesi sart degildir. Nitekim memurların vekil olarak bulundukları yerden</t>
  </si>
  <si>
    <t>baska bir yere atanabilmesi, personel hukukumuzda yer verilmis bir uygulama olup, böylesi</t>
  </si>
  <si>
    <t>bir durumda vekilin asli görev yerindeki görevlerini de ifa etmesi düsünülemez.</t>
  </si>
  <si>
    <t>Bulundugu yerden baska bir yere vekil olarak atanan memurların, bulundukları yerde</t>
  </si>
  <si>
    <t>ifa etmeleri gereken görevleri kimin yerine getirecegi konusunda Kanunda açık bir hüküm yer</t>
  </si>
  <si>
    <t>almamakla birlikte 17/04/2006 tarihli ve 2006/10344 sayılı Bakanlar Kurulu Kararının 9 uncu</t>
  </si>
  <si>
    <t>maddesinin 1 inci fıkrasının (a) bendinin 2 nci alt fıkrasının (bb) bendinde, vekil olarak baska</t>
  </si>
  <si>
    <t>yere atanan memurlara vekalet edenlere, vekalet nedeniyle öngörülen zam ve tazminatların</t>
  </si>
  <si>
    <t>ödenmeyecegi belirtilerek “zincirleme vekalet” olarak bilinen bir uygulamanın</t>
  </si>
  <si>
    <t>gerçeklesebilecegine zımni olarak deginilmistir. Diger taraftan, vekillerin yerine atanan</t>
  </si>
  <si>
    <t>vekillere zam ve tazminatların ödenmeyecegi hususuna yer verilmek suretiyle, zincirleme</t>
  </si>
  <si>
    <t>vekaletin yaygın olarak basvurulan bir uygulama olmasının önüne geçilmeye çalısılmaktadır.</t>
  </si>
  <si>
    <t>Vekalet müessesesinin, kamu hizmetlerinin sürekliligini amaçlayan bir kurum</t>
  </si>
  <si>
    <t>olduguna daha önce de deginilmistir. Söz konusu sürekliligin devamını saglamak amacıyla,</t>
  </si>
  <si>
    <t>vekil olarak atananlara ikinci bir vekalet görevi verilmesini gerektirecek hallerin olusması da</t>
  </si>
  <si>
    <t>muhtemeldir. Söz konusu hususa, 657 sayılı Kanunun “Birlesemiyecek görevler” baslıklı 90</t>
  </si>
  <si>
    <t>ıncı maddesinde yer verilmis olup, anılan madde hükmünde bir memurun üstünde birden çok</t>
  </si>
  <si>
    <t>ücretli vekalet görevinin bulunamayacagı belirtilerek, vekil memurlara ikinci bir vekalet</t>
  </si>
  <si>
    <t>görevi verilebilecegi belirtilmistir.</t>
  </si>
  <si>
    <t>Vekalet kurumu kamusal hizmetlerin sürekliligini öngördügüne göre ve kamusal</t>
  </si>
  <si>
    <t>hizmetlerin sürekliligi kamu düzeni ile ilgili olduguna göre, herhangi bir kadro veya göreve</t>
  </si>
  <si>
    <t>rasgele kisilerin vekaleten atanması düsünülemez. Nitekim vekalet, memura degil bos veya</t>
  </si>
  <si>
    <t>geçici olarak bosalmıs olan memurluk kadrolarına yapılır. Bu anlamda bir kadro veya göreve</t>
  </si>
  <si>
    <t>vekaleten atanacak kisiler herhangi bir personelin görevini geçici olarak yürütmekten öte,</t>
  </si>
  <si>
    <t>Devlet tüzel kisiligini temsil eden bir kadronun gerektirdigi islemleri görmekle</t>
  </si>
  <si>
    <t>yükümlüdürler. Bu yükümlülük dolayısıyla vekil olarak atanacakların, görevin gerektirdigi</t>
  </si>
  <si>
    <t>nitelik ve sorumlulugu haiz olması sarttır. Nitekim Danıstay 3 üncü Dairesi 2/11/1977 tarihli</t>
  </si>
  <si>
    <t>ve Esas No: 77/1117 ve Karar No: 77/1035 sayılı Kararında, bir görevin vekaleten</t>
  </si>
  <si>
    <t>yürütülmesi halinde görevin nitelikleri degismeyeceginden, bir görevi vekaleten yürütecek</t>
  </si>
  <si>
    <t>olanların asıl memurun tüm yetkilerini tasımasının gerekliligini ve bu nedenle de hizmetin</t>
  </si>
  <si>
    <t>yürütülmesi için vekil olarak atanacakların asilde aranan kosullara sahip olmasının</t>
  </si>
  <si>
    <t>zorunluluguna deginmistir.</t>
  </si>
  <si>
    <t>Bununla birlikte, 657 sayılı Kanun ilk düzenlendigi haliyle vekillerde aranacak nitelik</t>
  </si>
  <si>
    <t>ve sorumlulukların neler olabilecegine herhangi bir sekilde ısık tutmamıstır. Kanunda yer alan</t>
  </si>
  <si>
    <t>söz konusu açık, farklı kurumların vekalet görevine iliskin olarak farklı uygulamalara</t>
  </si>
  <si>
    <t>gitmeleri sonucunu dogurarak kamuda degisik uygulamaların dogmasına ve vekalet</t>
  </si>
  <si>
    <t>kurumuna iliskin tereddütlerin olusmasına neden olmustur.</t>
  </si>
  <si>
    <t>Söz konusu tereddüt ve farklılıkları takiben, vekalet kurumunda standart bir</t>
  </si>
  <si>
    <t>uygulamaya ulasılması açısından, bir göreve vekil olarak atanacaklarda aranılacak sartların</t>
  </si>
  <si>
    <t>saptanması ihtiyacı dogmus ve söz konusu ihtiyacın karsılanabilmesi amacıyla Maliye</t>
  </si>
  <si>
    <t>Bakanlıgı Bütçe ve Kontrol Genel Müdürlügünce 19.10.1978 tarihinde (52) Seri No’lu Devlet</t>
  </si>
  <si>
    <t>Memurları Kanunu Genel Tebligi ve daha sonra da 17.05.1987 tarihinde (99) Seri No’lu</t>
  </si>
  <si>
    <t>Devlet Memurları Kanunu Genel Tebligi hazırlanarak yürürlüge konmustur. Söz konusu</t>
  </si>
  <si>
    <t>tebligler, bir kadro veya göreve vekaleten atanacaklarda aranılacak sartların standardize</t>
  </si>
  <si>
    <t>edilerek uygulama birliginin saglanması amacını tasımaktadırlar.</t>
  </si>
  <si>
    <t>Söz konusu tebliglerden 19.10.1978 tarihli ve (52) Seri No’lu Devlet Memurları</t>
  </si>
  <si>
    <t>Kanunu Genel Tebligi’ne göre bir memurun bir göreve vekaleten atanabilmesi için, memurun</t>
  </si>
  <si>
    <t>egitim durumu ve hizmet süresi yönünden vekaleten atanacagı derecenin zorunlu kıldıgı</t>
  </si>
  <si>
    <t>kosullara sahip olması gerekmektedir. Söz konusu hükme göre memurlar, ögrenim durumları</t>
  </si>
  <si>
    <t>ve hizmet sürelerine göre atanabilecekleri kadronun üstünde bir kadroya vekalet</t>
  </si>
  <si>
    <t>ettirilemezler.</t>
  </si>
  <si>
    <t>17.05.1987 tarihli ve (99) Seri No’lu Devlet Memurları Kanunu Genel Tebligi’nde ise</t>
  </si>
  <si>
    <t>bir görevin vekaleten yürütülmesi halinde görevin gerekleri ve nitelikleri degismeyeceginden</t>
  </si>
  <si>
    <t>bu görevi vekaleten yürütecek olanların asil memurda aranan sartlara sahip olmaları gerektigi</t>
  </si>
  <si>
    <t>belirtilmektedir.</t>
  </si>
  <si>
    <t>Buna göre, 1-4 üncü dereceli kadrolara vekalet edeceklerin 657 sayılı Kanunun 68 inci</t>
  </si>
  <si>
    <t>maddesinde belirtilen sartları haiz olmaları, 5-15 inci dereceli kadrolara vekalet</t>
  </si>
  <si>
    <t>ettirileceklerin ögrenim durumları itibariyle tespit olunan yükselinebilecek dereceyi asmamak</t>
  </si>
  <si>
    <t>kaydıyla vekalet ettirilecekleri kadronun derecesinin, kazanılmıs hak aylık derecesinin üç üst</t>
  </si>
  <si>
    <t>derecesinden fazla olmaması gerekmektedir.</t>
  </si>
  <si>
    <t>Her iki tebligle getirilmis bulunan bir görev veya kadroya vekaleten atanacaklarda</t>
  </si>
  <si>
    <t>aranılacak sartlar asagıda yer alan Tablo – 1’de gösterilmis bulunmaktadır.</t>
  </si>
  <si>
    <t>Tablo.1</t>
  </si>
  <si>
    <t>Vekilde aranacak sartlar</t>
  </si>
  <si>
    <t>derecesinin, kazanılmıs hak aylık derecesinin üç üst derecesinden fazla olmaması,</t>
  </si>
  <si>
    <t>Kanunun özünde ve ruhunda yer almakla birlikte Kanunun lafzında açıkça</t>
  </si>
  <si>
    <t>belirtilmeyen bir hususun çesitli tebligler vasıtasıyla açıklanmaya çalısılması, 657 sayılı</t>
  </si>
  <si>
    <t>Kanunda bir degisiklige gidilmesi ihtiyacını dogurmus ve bu suretle Kanunun 175 inci</t>
  </si>
  <si>
    <t>maddesinde 2001 yılında bir degisiklige gidilerek, söz konusu maddeye,</t>
  </si>
  <si>
    <t>“Ancak, kurum içinden veya diger kurumlardan vekalet edenlere vekalet aylıgı</t>
  </si>
  <si>
    <t>ödenebilmesi için, vekilin asilde aranan sartları tasıması zorunludur.”</t>
  </si>
  <si>
    <t>hükmü eklenmistir. Böylelikle bir göreve kurum içinden veya diger kurumlardan</t>
  </si>
  <si>
    <t>vekalet edenlere vekalet aylıgı ödenebilmesi, vekilin asilde aranan sartları tasıması kosuluna</t>
  </si>
  <si>
    <t>baglanmıstır.</t>
  </si>
  <si>
    <t>Diger taraftan, 6/2/2004 tarihli ve 2004/6996 sayılı Bakanlar Kurulu Kararının 9 uncu</t>
  </si>
  <si>
    <t>maddesi ile de kurumlarınca bir göreve kurum içinden ya da diger kurumlardan vekalet</t>
  </si>
  <si>
    <t>ettirilenlere, asli görevleri için öngörülen zam ve tazminatların toplam net tutarı ile vekalet</t>
  </si>
  <si>
    <t>ettikleri görev için öngörülen zam ve tazminatların toplam net tutarı arasında fark dogması</t>
  </si>
  <si>
    <t>halinde aradaki farkın ödenebilmesi için aranacak sartlar Bakanlar Kurulu Kararı hükmü</t>
  </si>
  <si>
    <t>olarak açıklanmıstır.</t>
  </si>
  <si>
    <t>Buna göre bir kadro veya göreve atanacak olan vekil, vekalet ettirilmesi düsünülen</t>
  </si>
  <si>
    <t>kadroda görev yapan asilin tasıdıgı sartlar her ne ise bu sartların tümünü tasımalıdır. Söz</t>
  </si>
  <si>
    <t>konusu sartlar, 657 sayılı Kanunla getirilmis bulunan genel sartlar olabilecegi gibi ilgili kadro</t>
  </si>
  <si>
    <t>veya göreve iliskin düzenlemelerde yer alan özel sartlar da olabilmektedir.</t>
  </si>
  <si>
    <t>Bu çerçevede, 657 sayılı Kanunun getirmis oldugu en genel sart kuskusuz, Kanunun</t>
  </si>
  <si>
    <t>48 inci maddesinde belirtilmis olan memurlarda aranacak sartlardır. Bunlar, Devlet</t>
  </si>
  <si>
    <t>memurluguna alınacaklarda aranılan genel sartlar olup, hali hazırda memur olarak görev</t>
  </si>
  <si>
    <t>yapmakta olanlar zaten bu sartları haizdirler. Söz konusu hüküm daha çok, bir kadro veya</t>
  </si>
  <si>
    <t>göreve memur olmayan birinin vekaleten atanması anlamına gelen açıktan atama halinde</t>
  </si>
  <si>
    <t>islerlik kazanır. Herhangi bir kadro veya göreve vekalet ettirilecek memur bulunamaması ve</t>
  </si>
  <si>
    <t>görevin mutlaka ifa ettirilmesinin zorunlu oldugu hallerde açıktan atanacak olan bu vekillerin,</t>
  </si>
  <si>
    <t>maddede yazılı sartları haiz olup olmadıgının arastırılması gerekmektedir.</t>
  </si>
  <si>
    <t>Diger taraftan, 657 sayılı Kanunun “Tesis Edilen Sınıflar” baslıklı 36 ncı maddesinde</t>
  </si>
  <si>
    <t>Hizmet Sınıfları ve maddenin Ortak Hükümler bölümünde de düzenlenmis olan hizmet</t>
  </si>
  <si>
    <t>sınıflarının ögrenim durumlarına göre giris ve yükselinebilecek dereceleri ile kademeleri</t>
  </si>
  <si>
    <t>gösterilmistir. Bu itibarla bir kadro veya göreve vekaleten atanacak memurlarda, memurun</t>
  </si>
  <si>
    <t>kosullara sahip olması sartı aranmalıdır.</t>
  </si>
  <si>
    <t>Öte yandan, 1-4 üncü dereceli kadrolara vekalet edeceklerin 657 sayılı Kanunun</t>
  </si>
  <si>
    <t>“Derece yükselmesinin usul ve sartları baslıklı” 68 inci maddesi ile getirilen sartları haiz</t>
  </si>
  <si>
    <t>olmaları ve 5-15 inci dereceli kadrolara vekalet ettirileceklerin ögrenim durumları itibariyle</t>
  </si>
  <si>
    <t>tespit olunan yükselinebilecek dereceyi asmamak kaydıyla vekalet ettirilecekleri kadronun</t>
  </si>
  <si>
    <t>derecesinin, kazanılmıs hak aylık derecesinin üç üst derecesinden fazla olmaması</t>
  </si>
  <si>
    <t>gerekmektedir.</t>
  </si>
  <si>
    <t>Buraya dek yapılan açıklamalardan da anlasılacagı üzere, bir göreve vekalet</t>
  </si>
  <si>
    <t>ettirileceklerin her seyden evvel 657 sayılı Kanunla getirilmis bulunan genel sartları tasıması</t>
  </si>
  <si>
    <t>gerekmektedir. Görüldügü üzere söz konusu sartlar 52 ve 99 seri No’lu tebligler ile getirilen</t>
  </si>
  <si>
    <t>sartlardan farklı degildir. Söz konusu durumun sebebi, ilgili tebliglerin zaten Kanunun</t>
  </si>
  <si>
    <t>uygulanmasına yön vermek ve Kanunu açıklamak üzere yürürlüge konmus olmasıdır.</t>
  </si>
  <si>
    <t>Bununla beraber, daha önce de bahsedildigi üzere, vekaleten atanacaklarda aranacak</t>
  </si>
  <si>
    <t>genel sartlara ilaveten, vekillerin, vekalet edilecek kadro veya göreve iliskin olarak yürürlükte</t>
  </si>
  <si>
    <t>bulunan özel düzenlemelerde yer verilmis bulunan sartları haiz olmaları da gerekmektedir. Bu</t>
  </si>
  <si>
    <t>anlamda, herhangi bir kadro veya görevle ilgili olarak kurumların teskilat kanunlarında ya da</t>
  </si>
  <si>
    <t>atama ve yükselme yönetmeliklerinde yer verilen sartların tümü, vekaleten atanacaklarda da</t>
  </si>
  <si>
    <t>aranmalıdır. Örnegin, herhangi bir göreve aslen atanmada söz konusu kadro veya göreve</t>
  </si>
  <si>
    <t>iliskin özel mevzuatta hangi atama usulü uygulanıyorsa, vekaleten atamalarda da aynı usulün</t>
  </si>
  <si>
    <t>uygulanması gerekmektedir. Vekilin özel mevzuatlarda aranan niteliklerin tümünü haiz</t>
  </si>
  <si>
    <t>olması kosulunun tek istisnası herhangi bir kadro veya göreve atanabilmek için getirilmis</t>
  </si>
  <si>
    <t>bulunan sınava girme sartıdır. Nitekim, sınava girilmis olması halinde vekalet degil, aslen</t>
  </si>
  <si>
    <t>atanma söz konusu olacaktır.</t>
  </si>
  <si>
    <t>Bir kadro veya göreve vekaleten atama yapılabilmesi için vekilin asilde aranan sartları</t>
  </si>
  <si>
    <t>haiz olması gerekliligi bir zorunluluktur. Ancak kamusal hizmetlerin sürekliligi ilkesi</t>
  </si>
  <si>
    <t>çerçevesinde, bazı hallerde sürekli veya geçici olarak bosalan bir kadroya ait görevlerin</t>
  </si>
  <si>
    <t>asilde aranan sartları tasımayan kisilerce yürütülmesi zorunlulugu ortaya çıkabilmektedir.</t>
  </si>
  <si>
    <t>Söz konusu uygulama personel hukukumuzda “tedvir1” adıyla bilinmektedir. Buna göre,</t>
  </si>
  <si>
    <t>vekalet sartlarının olusmaması halinde hizmetin aksamadan yürütülebilmesi bakımından</t>
  </si>
  <si>
    <t>herhangi bir sekilde bosalmıs veya bos bulunan bir görevin öncelikle varsa yardımcıları</t>
  </si>
  <si>
    <t>yoksa asilde aranan sartlara en yakın personel tarafından tedviren gördürülmesi mümkün</t>
  </si>
  <si>
    <t>bulunmaktadır.</t>
  </si>
  <si>
    <t>657 sayılı Kanunla kabul edilmis bir görevlendirme biçimi olmayan tedvir ile vekalet</t>
  </si>
  <si>
    <t>uygulamada sıklıkla karıstırılmaktadır. Her iki durumda da kamusal hizmetin sürekliligi ve</t>
  </si>
  <si>
    <t>kamu düzeninin korunması ve bir kadroya ait görevin geçici olarak baskaları eliyle</t>
  </si>
  <si>
    <t>gördürülmesi esastır. Vekalet ve tedvir arasındaki fark, geçici olarak görevi yürüten kimsenin</t>
  </si>
  <si>
    <t>asilde aranılan sartları tasıyıp tasımamasında saklıdır. Bir kadro veya görevin sürekli veya</t>
  </si>
  <si>
    <t>geçici olarak bosalması halinde asıl olan asilde aranılan sartları haiz olanların söz konusu</t>
  </si>
  <si>
    <t>kadro veya göreve vekalet ettirilmesidir. Ancak gerek kurum içinden ya da kurum dısından</t>
  </si>
  <si>
    <t>gerekse de açıktan, asilin sartlarını haiz bir kimse bulunamadıgı takdirde geçici ya da sürekli</t>
  </si>
  <si>
    <t>olarak bosalmıs kadroya iliskin görevin memura tedviren gördürülmesi mümkün</t>
  </si>
  <si>
    <t>bulunmaktadır. Dolayısıyla vekaletin mümkün olabilecegi bir durumda tedvir kurumuna</t>
  </si>
  <si>
    <t>basvurulması düsünülemez.</t>
  </si>
  <si>
    <t>3. Vekaletin Çesitleri</t>
  </si>
  <si>
    <t>Vekalet müessesesi, daha çok uygulamaya dönük bir müessese olması itibariyle yıllar</t>
  </si>
  <si>
    <t>içinde anlam kazanmıs ve karsılasılan eksiklikler giderildigi ölçüde kurumsallasmıstır.</t>
  </si>
  <si>
    <t>Kanunun sosyal olaylar karsısındaki katılıgı düsünüldügünde, vekalet kurumunun ihtiyaçlara</t>
  </si>
  <si>
    <t>cevap verebilmesi için genel hükümlerden ziyade özel durumlara çözüm olusturabilecek</t>
  </si>
  <si>
    <t>sekilde düzenlenmesinin zorunlulugu kusku götürmez bir gerçektir. Ancak bahsedilen özel</t>
  </si>
  <si>
    <t>çözümler, ancak özel durumların olusmasını takiben ortaya konulabilmektedir. Bu durum</t>
  </si>
  <si>
    <t>vekalet müessesesinde yıllar itibariyle çesitli degisikliklere gidilmesine, vekalet kurumuna</t>
  </si>
  <si>
    <t>iliskin çesitli tebligler yayınlanmasına, Bakanlar Kurulu Kararlarında vekalet kurumuna</t>
  </si>
  <si>
    <t>iliskin hükümlere yer verilmesine yol açmıstır.</t>
  </si>
  <si>
    <t>1 Yönetme, çekip çevirme.</t>
  </si>
  <si>
    <t>Vekalet kurumunun bu sekilde farklı yerlerde düzenlenmis olması ve Kanunun kendi</t>
  </si>
  <si>
    <t>metninde de ilk bakısta birbiriyle çelisecek ve tereddüt olusturabilecek hükümlere yer</t>
  </si>
  <si>
    <t>verilmis olması, vekalet kurumuna iliskin mevzuatın anlasılmasını zorlastırabilmektedir.</t>
  </si>
  <si>
    <t>Bu olumsuzlugun önüne geçilmesi amacıyla vekalet kurumu genellikle vekalet edilen</t>
  </si>
  <si>
    <t>kadronun bos veya dolu olması ile vekaletin kurum içinden, kurum dısından ya da açıktan</t>
  </si>
  <si>
    <t>yapılması hallerine göre ayrı ayrı degerlendirilir.</t>
  </si>
  <si>
    <t>Buna göre vekalet çesitlerinde söz konusu ilk ayrım, kadronun bos ya da dolu</t>
  </si>
  <si>
    <t>olmasına göre, ikinci ayrım ise vekilin kurum içinden, kurum dısından ya da açıktan olmasına</t>
  </si>
  <si>
    <t>göre degisir.</t>
  </si>
  <si>
    <t>Söz konusu ayrıma göre vekalet çesitleri su sekilde sırlanabilir:</t>
  </si>
  <si>
    <t>Dolu kadroya vekalet,</t>
  </si>
  <si>
    <t>- Kurum içinden, kurum dısından, açıktan.</t>
  </si>
  <si>
    <t>Bos kadroya vekalet,</t>
  </si>
  <si>
    <t>Vekalet çesitlerinde söz konusu olan ayrımlar asagıda tablolastırılmıs bulunmaktadır:</t>
  </si>
  <si>
    <t>Vekalet</t>
  </si>
  <si>
    <t>Görüldügü üzere vekalet müessesesinde 6 farklı vekalet çesidi söz konusudur.</t>
  </si>
  <si>
    <t>3.1. Dolu kadroya vekalet</t>
  </si>
  <si>
    <t>657 sayılı Devlet Memurları Kanununda düzenlenmis bulunan hizmet sınıflarına ait</t>
  </si>
  <si>
    <t>görevlerin tümü kadroya baglanmıs ve her bir kadro, kadronun gerektirdigi görevlere iliskin</t>
  </si>
  <si>
    <t>unvanlarla iliskilendirilmistir. Söz konusu kadrolar, kamu görevlilerinin ilgili kadrolara</t>
  </si>
  <si>
    <t>asaleten atanması ile dolmaktadır.</t>
  </si>
  <si>
    <t>Diger taraftan, 657 sayılı Kanunun 86 ncı maddesinin ilk fıkrasında sayılmıs bulunan,</t>
  </si>
  <si>
    <t>bir memurun kanuni izin, geçici görev, disiplin cezası uygulaması veya görevden</t>
  </si>
  <si>
    <t>uzaklastırma hallerinden biri dolayısıyla görevinden geçici olarak ayrılması durumunda,</t>
  </si>
  <si>
    <t>memurun görev yaptıgı kadro halen dolu olmasına karsın, memurun söz konusu kadroda</t>
  </si>
  <si>
    <t>fiilen görev yapmaması durumu ortaya çıkar. Bu durum uygulamada bazen “kadronun geçici</t>
  </si>
  <si>
    <t>olarak bosalması” seklinde ifade edilmektedir.</t>
  </si>
  <si>
    <t>Buna göre, dolu kadroya vekalet hali, Kanunun 86 ncı maddesinde sayılan</t>
  </si>
  <si>
    <t>durumlardan birinin olusması sonucu memurların geçici olarak görevlerinden ayrılmaları</t>
  </si>
  <si>
    <t>halinde yerlerine kurum içinden veya diger kurumlardan ya da açıktan vekil atanabilmesi</t>
  </si>
  <si>
    <t>durumudur. Bu durumda memurun görevinden geçici olarak ayrılmıs olması dolayısıyla</t>
  </si>
  <si>
    <t>kadrosu halen doludur.</t>
  </si>
  <si>
    <t>Memurun geçici olarak bosalttıgı kadrosuna vekaleten atama yapılırken, kurum</t>
  </si>
  <si>
    <t>içinden, kurum dısından ya da açıktan vekil atanabilmekle birlikte, hangi sıranın izlenmesi</t>
  </si>
  <si>
    <t>gerektigi konusunda Kanunda açık bir hüküm bulunmamaktadır. Ancak Kanunun sözüyle</t>
  </si>
  <si>
    <t>uygulanması ilkesi geregi, Kanunda yer verilen sıranın takip edilmesi ve vekaleten atama</t>
  </si>
  <si>
    <t>yapılması gereken bir kadro veya görev için öncelikle kurum içinden, kurum içinde aranılan</t>
  </si>
  <si>
    <t>nitelikleri haiz memur bulunamadıgı takdirde kurum dısından ve en nihayetinde kurum</t>
  </si>
  <si>
    <t>dısında da aranılan niteliklere sahip bir memur bulunamadıgı takdirde, açıktan vekil atanması</t>
  </si>
  <si>
    <t>gerektigi düsünülmektedir. Ancak yine de Kanunda açık bir sıralamadan söz edilmemis</t>
  </si>
  <si>
    <t>olması dolayısıyla idarenin takdir hakkının söz konusu oldugu da unutulmamalıdır.</t>
  </si>
  <si>
    <t>3.2.Bos kadroya vekalet</t>
  </si>
  <si>
    <t>Bos kadroya vekalet müessesesinin olusabilmesi için her seyden önce kanunla ihdas</t>
  </si>
  <si>
    <t>edilmis bir kadro olması ve söz konusu kadronun ihdas edildigi anda doldurulmamıs ya da</t>
  </si>
  <si>
    <t>doldurulmus bulunmakla birlikte daha sonra bosalmıs olması gerekmektedir. Kanunla ihdas</t>
  </si>
  <si>
    <t>edilmis bulunan bir kadro, asil memurun baska bir yere atanması, ihdas edilmis kadroya</t>
  </si>
  <si>
    <t>atama yapılmaması, memurun ölümü, çekilmesi, çekilmis sayılması, emekli olması ve</t>
  </si>
  <si>
    <t>memuriyetten çıkarılması hallerinden birinin gerçeklesmesi durumunda bos kadro olarak</t>
  </si>
  <si>
    <t>adlandırılır.</t>
  </si>
  <si>
    <t>657 sayılı Kanunun 86 ncı maddesinin 6 ncı fıkrasında, bos kadrolara ait görevlerin</t>
  </si>
  <si>
    <t>lüzum görüldügü takdirde memurlara vekaleten gördürülebilecegi belirtilmistir. Aynı</t>
  </si>
  <si>
    <t>maddenin 5 inci fıkrasında, veteriner hekim veya hayvan saglık memuru bulunmayan</t>
  </si>
  <si>
    <t>belediyelerin ilgili kadrolarına ve 7 inci fıkrasında da mali, nakdi ve ayni sorumlulugu</t>
  </si>
  <si>
    <t>bulunan saymanlık kadrolarına sadece memurlar arasından vekil atanabilecegi</t>
  </si>
  <si>
    <t>Maddenin 3 üncü fıkrasında ise sadece bentte tahdidi olarak sayılmıs bulunan ilkokul</t>
  </si>
  <si>
    <t>ögretmenligi (yaz tatili hariç), tabiplik, dis tabipligi, eczacılık, köy ve beldelerdeki ebelik ve</t>
  </si>
  <si>
    <t>hemsirelik, mühendis ve mimarlık, veterinerlik, köy ve kasaba imamlıgına ait bos kadrolara</t>
  </si>
  <si>
    <t>açıktan vekil atanabilecegi hükme baglanmıstır.</t>
  </si>
  <si>
    <t>Dolayısıyla bos kadrolara vekalet halinde, kurum içinden, kurum dısından ya da</t>
  </si>
  <si>
    <t>sadece belirli kadrolar için açıktan vekil atanabilmesi söz konusu olabilmektedir.</t>
  </si>
  <si>
    <t>Bununla birlikte, Kanunda açıktan vekalet hali için tahdidi olarak sayılmıs bulunan</t>
  </si>
  <si>
    <t>bos kadrolara vekalet halinde de hangi sıranın izlenmesi gerektigi konusunda yukarıda yer</t>
  </si>
  <si>
    <t>verilen açıklamalar geçerli olup yine öncelikle kurum içinden, kurum içinden nitelikleri haiz</t>
  </si>
  <si>
    <t>bir memur bulunamadıgı takdirde kurum dısından, kurum dısından da böylesi memur tedarik</t>
  </si>
  <si>
    <t>edilemedigi durumda açıktan vekil atanmasının Kanunun sözüne daha uygun düsecegi</t>
  </si>
  <si>
    <t>düsünülmektedir.</t>
  </si>
  <si>
    <t>4. Vekalet müessesesinde mali haklar</t>
  </si>
  <si>
    <t>Kanunda herhangi bir göreve kurum içinden ya da kurum dısından vekalet ettirilen</t>
  </si>
  <si>
    <t>memurlarla açıktan vekalet ettirilen vekillere bir takım parasal ödemelerin yapılması</t>
  </si>
  <si>
    <t>öngörülmüstür. Söz konusu mali haklar:</t>
  </si>
  <si>
    <t>4.1. Dayanagını Kanunun 86 ncı maddesinden alan vekalet aylıgı,</t>
  </si>
  <si>
    <t>4.2. Dayanagını Kanunun 152 nci maddesinden alan zam ve tazminatlar,</t>
  </si>
  <si>
    <t>4.3. Dayanagını Kanunun 175 inci maddesinden alan geçici görev yollugudur.</t>
  </si>
  <si>
    <t>4.1.Vekalet aylıgı</t>
  </si>
  <si>
    <t>Vekalet aylıgı, bir görevi vekaleten yürütenlere, bu görevi yürütmeleri dolayısıyla</t>
  </si>
  <si>
    <t>yapılan ödemeyi ifade etmekte olup, dayanagını 657 sayılı Devlet Memurları Kanunun</t>
  </si>
  <si>
    <t>“Vekalet görevi ve aylık verilmesinin sartları” baslıklı 86 ncı maddesinden almaktadır.</t>
  </si>
  <si>
    <t>Söz konusu maddenin 2 inci fıkrasında, bir görevin memurlar eliyle vekaleten</t>
  </si>
  <si>
    <t>yürütülmesi halinde aylıksız vekaletin asıl olacagı belirtilmektedir. Ancak vekalet</t>
  </si>
  <si>
    <t>müessesesinde benimsenmis olan genel kural bu sekilde olmakla birlikte, söz konusu</t>
  </si>
  <si>
    <t>düzenlemeye anılan hükmün muhtelif bentlerinde çesitli istisnalar getirilmistir.</t>
  </si>
  <si>
    <t>Bunlardan ilki anılan maddenin 4 üncü fıkrasıyla getirilmis ve bir kadro veya görevin</t>
  </si>
  <si>
    <t>kanuni izin, geçici görev, disiplin cezası uygulaması veya görevden uzaklastırma hallerinden</t>
  </si>
  <si>
    <t>birisi dolayısıyla geçici olarak bosalması halinde, aynı kurumdan söz konusu kadro veya</t>
  </si>
  <si>
    <t>göreve vekil olarak atananlara, vekalet görevinin 3 aydan fazla devam eden süresi için vekalet</t>
  </si>
  <si>
    <t>aylıgı verilecegine hükmedilmistir.</t>
  </si>
  <si>
    <t>Söz konusu istisnalardan ikincisine de yine aynı fıkrada yer verilmis olup, kurum</t>
  </si>
  <si>
    <t>dısından atananlara ve kurum içinden ilkokul ögretmenligine atanan ögretmenler ile</t>
  </si>
  <si>
    <t>veznedarlık görevine atananlara vekalet görevine basladıkları tarihten itibaren vekalet aylıgı</t>
  </si>
  <si>
    <t>verilecegi hükme baglanmıstır.</t>
  </si>
  <si>
    <t>Anılan maddenin 6 ncı fıkrasında ise maddede sayılan istisnai haller dısında bos</t>
  </si>
  <si>
    <t>kadrolara ait görevlerin lüzum görüldügü takdirde memurlara ücretsiz olarak vekaleten</t>
  </si>
  <si>
    <t>gördürülebilecegi belirtilmis, söz konusu istisnai hallere de 5 inci ve 7 nci fıkralarda yer</t>
  </si>
  <si>
    <t>verilmistir. Bu çerçevede, 7 nci fıkra hükmü ile 657 sayılı Kanuna tabi kurumlarda mali,</t>
  </si>
  <si>
    <t>nakdi ve ayni sorumlulugu bulunan saymanlık kadrolarının bosalması halinde bu kadrolara ise</t>
  </si>
  <si>
    <t>basladıkları tarihten itibaren vekalet aylıgı verilmek suretiyle memurlar arasından atama</t>
  </si>
  <si>
    <t>yapılabilecegi, 5 inci fıkra hükmü ile de anılan Kanuna tabi kurumlarda çalısan veteriner</t>
  </si>
  <si>
    <t>hekim veya hayvan saglık memurlarının, veteriner hekim veya hayvan saglık memuru</t>
  </si>
  <si>
    <t>bulunmayan belediyelerin veterinerlik veya hayvan saglık memurlugu hizmetlerini ifa etmek</t>
  </si>
  <si>
    <t>üzere bu hizmetlerle ilgili kadrolarına vekalet aylıgı verilmek suretiyle atanabilecegi</t>
  </si>
  <si>
    <t>belirtilmistir.</t>
  </si>
  <si>
    <t>Söz konusu maddenin 4 üncü fıkrasında bir kadro veya görevin kanuni izin, geçici</t>
  </si>
  <si>
    <t>görev, disiplin cezası uygulaması veya görevden uzaklastırma hallerinden birisi dolayısıyla</t>
  </si>
  <si>
    <t>geçici olarak bosalması halinde, bu göreve açıktan atananlara göreve basladıkları tarihten</t>
  </si>
  <si>
    <t>itibaren vekalet aylıgı ödenecegi hüküm altına alınmıs, maddenin 3 üncü fıkrasında ise sadece</t>
  </si>
  <si>
    <t>ilkokul ögretmenligi (Yaz tatili hariç), tabiplik, dis tabipligi, eczacılık, köy ve beldelerdeki</t>
  </si>
  <si>
    <t>ebelik ve hemsirelik, mühendis ve mimarlık, veterinerlik ile köy ve kasaba imamlıgına ait bos</t>
  </si>
  <si>
    <t>kadrolara Maliye Bakanlıgının izni ile açıktan vekil atanabilecegi belirtilerek bos kadrolara</t>
  </si>
  <si>
    <t>yapılabilecek açıktan atamalara kadro unvanı saymak suretiyle bir sınırlama getirilmistir.</t>
  </si>
  <si>
    <t>Kanunun 174 üncü maddesinde ise vekaleten atamalarda vekile vekalet aylıgı</t>
  </si>
  <si>
    <t>verilebilmesi, görevin fiilen yapılıyor olması sartına baglanmıstır.</t>
  </si>
  <si>
    <t>Görüldügü üzere Kanunun 86 ncı maddesi ile 174 üncü maddesi, hangi hallerde</t>
  </si>
  <si>
    <t>kimlere vekalet aylıgı verilecegini düzenlemekte, ancak verilecek vekalet aylıgının miktarına</t>
  </si>
  <si>
    <t>iliskin herhangi bir açıklamaya yer vermemektedir. Bir kadro veya göreve vekalet halinde 86</t>
  </si>
  <si>
    <t>ncı madde ile öngörülen vekalet aylıgının miktarına iliskin düzenlemeler ise Kanunun 175</t>
  </si>
  <si>
    <t>inci maddesinde yer almaktadır.</t>
  </si>
  <si>
    <t>175 inci maddenin 1 inci fıkrasında, bir göreve memurlar arasından yapılan vekaleten</t>
  </si>
  <si>
    <t>atamalarda, vekalet edilen kadro derecesinin birinci kademesinin üçte birinin verilecegi</t>
  </si>
  <si>
    <t>Açıktan yapılan atamalarda ise maddenin birinci fıkrasıyla vekillere vekalet edilen</t>
  </si>
  <si>
    <t>kadro derecesinin birinci kademesinin üçte ikisinin verilecegi ve 4 üncü fıkrasıyla da</t>
  </si>
  <si>
    <t>vekillerin 657 sayılı Kanunla memurlara tanınan sosyal haklardan2 yararlandırılacagı</t>
  </si>
  <si>
    <t>Diger taraftan, 657 sayılı Devlet Memurları Kanununun 43 üncü maddesinin (B)</t>
  </si>
  <si>
    <t>bendinde, 657 sayılı Kanunun kadrolarında bulunan personelin aylıklarının, hizmet sınıfları,</t>
  </si>
  <si>
    <t>görev türleri ve aylık alınan derecelerinin dikkate alınması suretiyle aynı kanuna ekli I ve II</t>
  </si>
  <si>
    <t>sayılı cetvellerde gösterilen ek gösterge rakamlarının eklenmesi suretiyle hesaplanacagı</t>
  </si>
  <si>
    <t>belirtilmektedir. Buna göre vekalet aylıgının hesabında, aylık gösterge ile birlikte ek</t>
  </si>
  <si>
    <t>göstergenin de dikkate alınması gerekmektedir.</t>
  </si>
  <si>
    <t>Ayrıca, 375 sayılı Kanun Hükmünde Kararnamenin 1 inci maddesinin (A) bendinde</t>
  </si>
  <si>
    <t>aylıklarını 657 sayılı Kanununa göre almakta olan personele 1000 gösterge rakamı üzerinden</t>
  </si>
  <si>
    <t>memuriyet taban aylıgı ödenecegi, ayrıca her bir hizmet yılı için 20 gösterge rakamı karsılıgı</t>
  </si>
  <si>
    <t>kıdem aylıgı ödenecegi ve 25 ve daha fazla hizmet yılını dolduranlar için gösterge rakamının</t>
  </si>
  <si>
    <t>500 olarak uygulanacagı belirtilmektedir.</t>
  </si>
  <si>
    <t>Diger taraftan, aynı maddenin 5 inci fıkrasında bu göstergelerin 657 sayılı Kanun ve</t>
  </si>
  <si>
    <t>diger personel kanunlarına ve kanun hükmünde kararnamelere göre her ne ad altında olursa</t>
  </si>
  <si>
    <t>olsun ödenmekte olan zam, tazminat, ödenek, ücret ve benzeri ödemelerin hesabında dikkate</t>
  </si>
  <si>
    <t>alınmayacagı hüküm altına alınmıstır. Buna göre taban ve kıdem aylıgı göstergeleri vekalet</t>
  </si>
  <si>
    <t>aylıgının hesabında dikkate alınmayacaktır. Ancak, 657 sayılı Kanunun 175 inci maddesinin 4</t>
  </si>
  <si>
    <t>üncü fıkrasında, açıktan atanan vekillere ödenecek vekalet aylıgının hesabına memuriyet</t>
  </si>
  <si>
    <t>taban aylıgının da dahil edilecegi belirtildiginden, sadece açıktan atananlar açısından vekalet</t>
  </si>
  <si>
    <t>aylıgının hesabında taban aylıgının da dikkate alınması gerekmektedir.</t>
  </si>
  <si>
    <t>Diger taraftan, daha önce de belirtildigi üzere bir memura aynı anda iki vekalet görevi</t>
  </si>
  <si>
    <t>birden verilebilmekle birlikte, söz konusu görevlerden yalnızca birisi ücretli vekalet olarak</t>
  </si>
  <si>
    <t>gördürülebilir. Diger bir anlatımla, vekalet aylıgı ödenmek suretiyle vekil olarak atanan</t>
  </si>
  <si>
    <t>memurlara ikinci bir ücretsiz vekalet görevi verilebilirken, anılan memura vekalet aylıgı</t>
  </si>
  <si>
    <t>verilmesini gerektiren bir vekalet görevi verilebilmesi mümkün bulunmamaktadır.</t>
  </si>
  <si>
    <t>4.2.Zam ve tazminatlar</t>
  </si>
  <si>
    <t>Zam ve tazminatların kanuni dayanagını 657 Sayılı Devlet Memurları Kanununun</t>
  </si>
  <si>
    <t>“Zam ve tazminatlar” baslıklı 152 nci maddesi olusturmaktadır. Söz konusu madde</t>
  </si>
  <si>
    <t>hükmünde, zamlar ve tazminatlar ayrı baslıklar altında düzenlenmis olup, “Zamlar” baslıklı I</t>
  </si>
  <si>
    <t>inci bölümde, niteligi ve çalısma sartları bakımından güç olan islerde çalısanlara is güçlügü</t>
  </si>
  <si>
    <t>yiyecek yardımı.</t>
  </si>
  <si>
    <t>zammı, hayat ve saglık için tehlike arz eden hizmetlerde çalısanlara is riski zammı, Sayıstay'a</t>
  </si>
  <si>
    <t>hesap vermekle yükümlü olan saymanlarla, vezne açıgından mali olarak sorumlu olan</t>
  </si>
  <si>
    <t>veznedar ve diger görevlilere mali sorumluluk zammı, temininde, görevde tutulmasında veya</t>
  </si>
  <si>
    <t>belli yerlerde istihdam edilmesinde güçlük bulunan elemanlara ise temininde güçlük zammı</t>
  </si>
  <si>
    <t>ödenmesi öngörülmektedir.</t>
  </si>
  <si>
    <t>Söz konusu 152 nci maddenin II nci bölümünde ise tazminatlar düzenlenmis olup bu</t>
  </si>
  <si>
    <t>bölüme göre Devlet memurlarına ödenmesi öngörülen tazminatlar: özel hizmet tazminatı,</t>
  </si>
  <si>
    <t>egitim ve ögretim tazminatı, din hizmetleri tazminatı, emniyet hizmetleri tazminatı, mülki</t>
  </si>
  <si>
    <t>idare amirligi özel hizmet tazminatı, adalet hizmetleri tazminatı ve denetim tazminatıdır.</t>
  </si>
  <si>
    <t>152 nci maddenin, III-Ortak Hükümler bölümünde, maddenin I inci bölümünde yer</t>
  </si>
  <si>
    <t>verilen zamlar ile II nci bölümünde yer verilen tazminatların Maliye Bakanlıgınca bütün</t>
  </si>
  <si>
    <t>kurumları kapsayacak sekilde yılda bir defa olmak üzere hazırlanacagı ve Bakanlar Kurulu</t>
  </si>
  <si>
    <t>Kararı ile yürürlüge konulacagı belirtilmektedir. Maliye Bakanlıgı zam ve tazminatların hangi</t>
  </si>
  <si>
    <t>isi yapanlara ve hangi görevlerde bulunanlara ödenecegini, miktarlarını ve ödeme usul ve</t>
  </si>
  <si>
    <t>esaslarını ilgili kurumların yazılı istegini göz önünde bulundurmak ve Devlet Personel</t>
  </si>
  <si>
    <t>Baskanlıgının görüsünü almak suretiyle belirlemektedir.</t>
  </si>
  <si>
    <t>Kanunun verdigi yetkiye dayanarak her yıl zam ve tazminatlara iliskin olarak Bütçe ve</t>
  </si>
  <si>
    <t>Mali Kontrol Genel Müdürlügü, Personel Mevzuatı-I Dairesince hazırlanan ve Devlet</t>
  </si>
  <si>
    <t>memurlarına ödenecek zam ve tazminatları düzenleyen karar Bakanlar Kurulunca kabul</t>
  </si>
  <si>
    <t>edilerek Resmi Gazetede yayımlanmak suretiyle yürürlüge konulur.</t>
  </si>
  <si>
    <t>Devlet Memurları Kanunu ile aynı Kanunun ek geçici 9 uncu maddesi kapsamına</t>
  </si>
  <si>
    <t>giren kurumlardan aylık alanlara ödenecek zam ve tazminatları düzenleyen son Kararname,</t>
  </si>
  <si>
    <t>17/04/2006 tarihli ve 2006/10344 sayılı Bakanlar Kurulu Kararı ile yürürlüge konulmus</t>
  </si>
  <si>
    <t>bulunan Devlet Memurlarına Ödenecek Zam ve Tazminatlara _x0003_liskin Karardır.3</t>
  </si>
  <si>
    <t>Söz konusu Karar 17 madde hükmünden ve Karara ekli 5 adet cetvelden olusmaktadır.</t>
  </si>
  <si>
    <t>Bu cetvellerden;</t>
  </si>
  <si>
    <t>3 Maliye Bakanlıgınca hazırlanarak Bakanlar Kurulunca yürürlüge konulan ve Devlet memurlarına ödenecek</t>
  </si>
  <si>
    <t>zam ve tazminatları düzenleyen Kararlar uygulamada genellikle “Yan Ödeme Kararnamesi” olarak</t>
  </si>
  <si>
    <t>adlandırılmaktadır. Çalısmanın bundan sonraki bölümlerinde de, “Yan Ödeme Kararnamesi” ifadesi halen</t>
  </si>
  <si>
    <t>yürürlükte olan ve Devlet Memurlarına ödenecek zam ve tazminatları düzenleyen son Kararname olan</t>
  </si>
  <si>
    <t>kullanılacaktır.</t>
  </si>
  <si>
    <t>I sayılı Cetvel kadro (görev) unvanına göre ödenecek, _x0003_s Güçlügü, _x0003_s Riski, Temininde</t>
  </si>
  <si>
    <t>Güçlük ve Mali Sorumluluk Zammını,</t>
  </si>
  <si>
    <t>II sayılı Cetvel kadro unvanına göre ödenecek Özel Hizmet Tazminatını,</t>
  </si>
  <si>
    <t>III sayılı Cetvel, Egitim Ögretim Tazminatı, Din Hizmetleri Tazminatı, Emniyet</t>
  </si>
  <si>
    <t>Hizmetleri Tazminatı, Mülkü _x0003_dare Amirligi Özel Hizmet Tazminatı, Denetim Tazminatı,</t>
  </si>
  <si>
    <t>Adalet Hizmetleri Tazminatı ile 657 sayılı Kanunda belirtilen hizmet sınıflarında çalısmakla</t>
  </si>
  <si>
    <t>birlikte sayılan tazminatlardan yararlanmayan personele verilmesi öngörülen tazminatlardan</t>
  </si>
  <si>
    <t>olusan, Diger Tazminatları,</t>
  </si>
  <si>
    <t>IV sayılı Cetvel, Kalkınmada Öncelikli Yörelerin Derecelerini</t>
  </si>
  <si>
    <t>V sayılı ise Cetvel ilave Egitim-Ögretim Tazminatı ödenecek Milli Egitim Bakanlıgına</t>
  </si>
  <si>
    <t>baglı Mesleki ve Teknik Okul ve Kurumlarını göstermektedir.</t>
  </si>
  <si>
    <t>17/04/2006 tarihli ve 2006/10344 sayılı söz konusu Yan Ödeme Kararnamesinin</t>
  </si>
  <si>
    <t>vekalete iliskin hükmüne ise Kararın 9 uncu maddesinde yer verilmistir.</t>
  </si>
  <si>
    <t>“MADDE 9 - (1) 657 sayılı Kanunun 86 ncı maddesi uyarınca;</t>
  </si>
  <si>
    <t>a) 1) Kurumlarınca bir göreve kurum içinden veya diger kurumlardan vekalet</t>
  </si>
  <si>
    <t>ettirilenlere;</t>
  </si>
  <si>
    <t>aa) Vekaletin, 657 sayılı Kanunun 86 ncı maddesine binaen yapılması ve bu hususun</t>
  </si>
  <si>
    <t>onayda belirtilmis olması,</t>
  </si>
  <si>
    <t>bb) Vekaletin, Bakanlar Kurulu kararı veya müsterek karar ile atama yapılması</t>
  </si>
  <si>
    <t>gereken kadro veya görevler için ilgili Bakan, diger kadro veya görevler için asili atamaya</t>
  </si>
  <si>
    <t>yetkili amir tarafından verilmesi,</t>
  </si>
  <si>
    <t>cc) Vekillerin, genel ve ilgili özel mevzuatı uyarınca asaleten atanmada aranan tüm</t>
  </si>
  <si>
    <t>sartları (asaleten atanmada sınav sartı aranılan kadro veya görevler için bu sınavlara</t>
  </si>
  <si>
    <t>girebilme hakkının elde edilmis olması dahil) bir arada tasımaları,</t>
  </si>
  <si>
    <t>kaydıyla; vekalet ettikleri kadro veya görevler için bu Karar uyarınca öngörülen zam</t>
  </si>
  <si>
    <t>ve tazminatların toplam net tutarının, asli kadro veya görevleri karsılıgında fiilen aldıkları</t>
  </si>
  <si>
    <t>zam ve tazminatların toplam net tutarından fazla olması halinde, aradaki fark; 657 sayılı</t>
  </si>
  <si>
    <t>Kanunun 175 inci maddesindeki oranlar dikkate alınmaksızın, vekalet görevine baslanıldıgı</t>
  </si>
  <si>
    <t>tarihten itibaren ve vekalet görevinin fiilen yapıldıgı sürece ödenir.</t>
  </si>
  <si>
    <t>2) aa) Esas ve usule iliskin olarak yukarıda belirtilen sartları bir arada</t>
  </si>
  <si>
    <t>tasımayanlara,</t>
  </si>
  <si>
    <t>bb) Mehil müddeti, yıllık izin, mazeret izni, hastalık izni, geçici görev, vekalet,</t>
  </si>
  <si>
    <t>görevden uzaklastırma, tutuklanma, gözaltına alınma, hizmetiçi egitim, kurs veya seminer</t>
  </si>
  <si>
    <t>nedeniyle görevlerinden ayrılanlara vekalet edenlere,</t>
  </si>
  <si>
    <t>cc) Vekaletleri esnasında yıllık izin, mazeret izni, hastalık izni, vekalet görevine iliskin</t>
  </si>
  <si>
    <t>olmayan geçici görev, görevden uzaklastırma, tutuklanma, gözaltına alınma, hizmetiçi egitim,</t>
  </si>
  <si>
    <t>kurs, seminer ve benzeri nedenlerle vekalet görevine ara verenlere (ara verdikleri günler</t>
  </si>
  <si>
    <t>için),</t>
  </si>
  <si>
    <t>çç) Diger personel kanunlarına tabi olanlardan bu Kararname uyarınca zam ve</t>
  </si>
  <si>
    <t>tazminat ödenmesi öngörülen kadro veya görevlere vekalet edenlere,</t>
  </si>
  <si>
    <t>dd) Kurumların 190 sayılı Kanun Hükmünde Kararnameye ekli cetvellerinde kadrosu</t>
  </si>
  <si>
    <t>bulunmayan okul müdürlügü, okul müdür basyardımcılıgı ve okul müdür yardımcılıgı</t>
  </si>
  <si>
    <t>görevlerini yürütenlere,</t>
  </si>
  <si>
    <t>ee) Bu Kararname uyarınca zam ve tazminat ödenmesi öngörülen kadro veya</t>
  </si>
  <si>
    <t>görevlere vekalet eden her statüdeki sözlesmeli personele (6/2/1997 tarihli ve 97/9021 sayılı</t>
  </si>
  <si>
    <t>Bakanlar Kurulu Kararı kapsamındaki kadro karsılıgı sözlesmeli personel hariç),</t>
  </si>
  <si>
    <t>b) Bir göreve açıktan vekalet edenlere, bu göreve ait zam ve tazminatlar, 657 sayılı</t>
  </si>
  <si>
    <t>Kanunun 175 inci maddesindeki oranlar dikkate alınmaksızın vekalet aylıgıyla birlikte</t>
  </si>
  <si>
    <t>ödenir.”</t>
  </si>
  <si>
    <t>Yukarıda yer verilen 9 uncu maddenin 1 inci fıkrasının (a) bendinin 1 inci alt</t>
  </si>
  <si>
    <t>fıkrasında, bir göreve kurum içinden veya diger kurumlardan vekalet ettirilenlere (diger bir</t>
  </si>
  <si>
    <t>ifadeyle vekil olarak atanan memurlara), vekalet ettikleri kadro veya görevler için ne miktarda</t>
  </si>
  <si>
    <t>zam ve tazminat ödenecegi belirtilmektedir.</t>
  </si>
  <si>
    <t>Zam ve tazminatların her kadro veya görev için farklı farklı belirlenmis olması</t>
  </si>
  <si>
    <t>dolayısıyla, bir memurun asli kadro veya görevi karsılıgında fiilen aldıgı zam ve tazminatların</t>
  </si>
  <si>
    <t>toplam net tutarı ile vekalet ettigi kadro veya görev için öngörülen zam ve tazminatların</t>
  </si>
  <si>
    <t>toplam net tutarı arasında farklılık meydana gelmesi olasıdır. Böylesi bir durumda, bir göreve</t>
  </si>
  <si>
    <t>kurum içinden veya kurum dısından vekaleten atanan memura, vekaleten atandıgı kadro veya</t>
  </si>
  <si>
    <t>görev için öngörülen zam ve tazminatların toplamı ile asli kadro veya görevi karsılıgında</t>
  </si>
  <si>
    <t>fiilen aldıgı zam ve tazminatların toplamı arasındaki fark, memurun vekalet görevine</t>
  </si>
  <si>
    <t>basladıgı tarihten itibaren ve vekalet görevinin fiilen yapıldıgı sürece memura ödenir.</t>
  </si>
  <si>
    <t>Memurun vekaleten</t>
  </si>
  <si>
    <t>atandıgı kadro veya görev</t>
  </si>
  <si>
    <t>için öngörülen zam ve</t>
  </si>
  <si>
    <t>tazminatların toplam net</t>
  </si>
  <si>
    <t>tutarı</t>
  </si>
  <si>
    <t>&gt;</t>
  </si>
  <si>
    <t>Memurun asli kadro</t>
  </si>
  <si>
    <t>veya görevi için</t>
  </si>
  <si>
    <t>öngörülen zam ve</t>
  </si>
  <si>
    <t>tazminatların toplam</t>
  </si>
  <si>
    <t>net tutarı</t>
  </si>
  <si>
    <t>=</t>
  </si>
  <si>
    <t>Zam ve tazminatlar</t>
  </si>
  <si>
    <t>toplamı arasındaki fark,</t>
  </si>
  <si>
    <t>vekalet görevine</t>
  </si>
  <si>
    <t>baslanıldıgı tarihten</t>
  </si>
  <si>
    <t>itibaren ve vekalet</t>
  </si>
  <si>
    <t>görevinin fiilen yapıldıgı</t>
  </si>
  <si>
    <t>sürece ödenir.</t>
  </si>
  <si>
    <t>Bununla birlikte, zam ve tazminatlardan dogan farkın, memura verilebilmesi, genelde</t>
  </si>
  <si>
    <t>vekil olarak atama isleminin, özelde ise memurun, bir takım unsurları tasıyor olmasına</t>
  </si>
  <si>
    <t>baglanmıstır. Söz konusu unsurlara Kararın 9 uncu maddesinin 1 inci fıkrasının (a) bendinin 1</t>
  </si>
  <si>
    <t>numaralı alt fıkrasındaki alt bentlerde yer verilmistir. Bu unsurlar asagıda yer alan Tablo-2’de</t>
  </si>
  <si>
    <t>gösterilmektedir.</t>
  </si>
  <si>
    <t>Tablo.2</t>
  </si>
  <si>
    <t>Vekaletin, 657 sayılı Kanunun 86 ncı maddesine göre yapılması ve bu hususun onayda</t>
  </si>
  <si>
    <t>belirtilmis olması,</t>
  </si>
  <si>
    <t>Vekaletin, Bakanlar Kurulu kararı veya müsterek karar ile atama yapılması gereken</t>
  </si>
  <si>
    <t>kadro veya görevler için ilgili Bakan, diger kadro veya görevler için asili atamaya yetkili</t>
  </si>
  <si>
    <t>amir tarafından verilmesi,</t>
  </si>
  <si>
    <t>Vekillerin, genel ve ilgili özel mevzuatı uyarınca asaleten atanmada aranan tüm sartları</t>
  </si>
  <si>
    <t>(asaleten atanmada sınav sartı aranılan kadro veya görevler için bu sınavlara girebilme</t>
  </si>
  <si>
    <t>hakkının elde edilmis olması dahil) bir arada tasımalarıdır.</t>
  </si>
  <si>
    <t>Maddenin 1 inci fıkrasının (a) bendinin 2 numaralı alt fıkrasında ise bir göreve</t>
  </si>
  <si>
    <t>vekaleten atananlara vekalet nedeniyle öngörülen zam ve tazminatların ödenmesi imkanı</t>
  </si>
  <si>
    <t>bulunmayan haller ile zam ve tazminat verilmesi öngörülmeyen vekalet halleri belirlenmis</t>
  </si>
  <si>
    <t>olup söz konusu haller Tablo-3’te gösterilmektedir.</t>
  </si>
  <si>
    <t>Tablo.3</t>
  </si>
  <si>
    <t>Vekaleten atanan memura zam ve tazminat farklarının ödenmesi imkanı bulunmayan</t>
  </si>
  <si>
    <t>haller</t>
  </si>
  <si>
    <t>Mehil müddeti, yıllık izin, mazeret izni, hastalık izni, geçici görev, vekalet, görevden</t>
  </si>
  <si>
    <t>uzaklastırma, tutuklanma, gözaltına alınma, hizmetiçi egitim, kurs veya seminer</t>
  </si>
  <si>
    <t>Ara verdikleri günler için, vekaletleri esnasında yıllık izin, mazeret izni, hastalık izni,</t>
  </si>
  <si>
    <t>vekalet görevine iliskin olmayan geçici görev, görevden uzaklastırma, tutuklanma,</t>
  </si>
  <si>
    <t>gözaltına alınma, hizmetiçi egitim, kurs, seminer ve benzeri nedenlerle vekalet görevine</t>
  </si>
  <si>
    <t>ara verenlere,</t>
  </si>
  <si>
    <t>Diger personel kanunlarına tabi olanlardan 2006/10344 sayılı Kararname uyarınca zam</t>
  </si>
  <si>
    <t>ve tazminat ödenmesi öngörülen kadro veya görevlere vekalet edenlere,</t>
  </si>
  <si>
    <t>2006/10344 sayılı Kararname uyarınca zam ve tazminat ödenmesi öngörülen kadro veya</t>
  </si>
  <si>
    <t>görevlere vekalet eden her statüdeki sözlesmeli personele (6/2/1997 tarihli ve 97/9021</t>
  </si>
  <si>
    <t>sayılı Bakanlar Kurulu Kararı kapsamındaki kadro karsılıgı sözlesmeli personel hariç).</t>
  </si>
  <si>
    <t>Maddenin (b) bendi ise bir göreve açıktan vekalet edenlere ödenecek zam ve</t>
  </si>
  <si>
    <t>tazminatlara iliskin olarak düzenlenmistir. Söz konusu bende göre:</t>
  </si>
  <si>
    <t>Açıktan vekalet halinde</t>
  </si>
  <si>
    <t>_x0001_</t>
  </si>
  <si>
    <t>Vekalet edilen göreve ait</t>
  </si>
  <si>
    <t>zam ve tazminatlar</t>
  </si>
  <si>
    <t>Vekalet aylıgıyla birlikte</t>
  </si>
  <si>
    <t>ödenir.</t>
  </si>
  <si>
    <t>kuruluslarına ait kadroların ihdası, iptali ve kullanılmasına dair esas ve usullerini düzenleyen Kanun Hükmünde</t>
  </si>
  <si>
    <t>Kararname.</t>
  </si>
  <si>
    <t>Bir göreve vekaleten atanan memura ikinci bir vekalet görevi verilmesi halinde ise</t>
  </si>
  <si>
    <t>memura ikinci vekalet görevi dolayısıyla verilecek zam ve tazminatlar konusunda 657 sayılı</t>
  </si>
  <si>
    <t>Kanunun 90 ıncı maddesinin degerlendirilmesi gerektigi düsünülmektedir. Bilindigi üzere,</t>
  </si>
  <si>
    <t>anılan maddede bir memur üzerinde birden fazla ücretli vekalet bulunamayacagı belirtilerek</t>
  </si>
  <si>
    <t>ikinci bir vekalet görevi verilenlere vekalet aylıgı ödenmeyecegi hükme baglanmıs</t>
  </si>
  <si>
    <t>bulunmaktadır. Söz konusu hükümde yer verilen “ücretli vekalet” ibaresi her ne kadar</t>
  </si>
  <si>
    <t>vekillere ödenecek vekalet aylıgını isaret etmekte olsa da, hükmün aslen bir kadro veya</t>
  </si>
  <si>
    <t>göreve ücretli olarak vekalet edenlerin ikinci vekalet görevleri dolayısıyla mali bir haktan</t>
  </si>
  <si>
    <t>yararlandırılmamaları gayesiyle düzenlendigi düsünülmektedir. Bu baglamda Yan Ödeme</t>
  </si>
  <si>
    <t>Kararnamesinde açık bir hükme yer verilmemekle birlikte vekillere ikinci bir vekalet görevi</t>
  </si>
  <si>
    <t>verilmesi durumunda bunların vekalet görevlerinden sadece birisi için zam ve tazminatlardan</t>
  </si>
  <si>
    <t>dogan farkın verilmesi gerektigi düsünülmektedir.</t>
  </si>
  <si>
    <t>4.3. Geçici görev yollugu</t>
  </si>
  <si>
    <t>657 sayılı Devlet Memurları Kanununun, 175 inci maddesinin 1 inci fıkrasında,</t>
  </si>
  <si>
    <t>bulundukları yerden baska bir yerdeki göreve vekil olarak atananlara Harcırah Kanunun</t>
  </si>
  <si>
    <t>geçici görevle baska bir yere gönderilenlere iliskin hükümlerinin uygulanacagı</t>
  </si>
  <si>
    <t>ve yevmiye)” baslıklı 14 üncü maddesinde memuriyet merkezlerinin bulundugu mahal</t>
  </si>
  <si>
    <t>dısındaki bir vazifeye vekaleten gönderilen memurlara muvakkat vazife harcırahı olarak yol</t>
  </si>
  <si>
    <t>masrafı ile yevmiye verilecegi ve hamal, bagaj ve ikametgah veya vazife mahalli ile istasyon,</t>
  </si>
  <si>
    <t>iskele veya durak arasındaki nakil vasıtası masraflarının da ayrıca ödenecegi belirtilmektedir.</t>
  </si>
  <si>
    <t>Diger taraftan aynı Kanunun “Geçici görev gündeliginin verilebilecegi azami süre”</t>
  </si>
  <si>
    <t>baslıklı 42 nci maddesinin 1 inci fıkrasına göre geçici bir görev ile baska bir yere</t>
  </si>
  <si>
    <t>gönderilenlere, görev mahalline varıs tarihinden itibaren verilen gündeliklerin yurtiçinde bir</t>
  </si>
  <si>
    <t>yıllık dönem zarfında aynı yerde, aynı is için ve aynı sahsa 180 günden fazla verilemeyecegi</t>
  </si>
  <si>
    <t>hüküm altına alınmıstır. Söz konusu hüküm vekaleten baska bir yere gönderilenler için de</t>
  </si>
  <si>
    <t>uygulanmakta olup burada unutulmaması gereken nokta, “Bunlara vekalet ettikleri kadronun</t>
  </si>
  <si>
    <t>Bulundugu yerden baska bir yerdeki kadroya vekalet ettirilen memurlara Harcırah</t>
  </si>
  <si>
    <t>Kanunu hükümleri çerçevesinde ödeme yapılmasına karsın, vekalet aylıgı ödemesi</t>
  </si>
  <si>
    <t>yapılmamaktadır. Nitekim Kanunun 175 inci maddesinin 1 inci fıkrasında bu durumda olan</t>
  </si>
  <si>
    <t>5 Geçici</t>
  </si>
  <si>
    <t>6 SÖYLER, _x0003_lhami, Maliye Dergisi, Ekim-Kasım-Aralık 1993, Sayı 115,</t>
  </si>
  <si>
    <t>memurlara iliskin olarak sadece Harcırah Kanununa atıf yapılmıs, ayrıca bir vekalet aylıgı</t>
  </si>
  <si>
    <t>ödemesinden bahsedilmemistir.</t>
  </si>
  <si>
    <t>Ancak anılan memurlar, Kanunun 152 nci maddesine dayanılarak yürürlüge konulan</t>
  </si>
  <si>
    <t>17/04/2006 tarihli ve 2006/10344 sayılı Yan Ödeme Kararnamesinin “Vekalet” baslıklı 9</t>
  </si>
  <si>
    <t>uncu maddesinin 1 inci fıkrasının (a) bendine göre vekalet ettikleri görev veya kadro için</t>
  </si>
  <si>
    <t>öngörülen zam ve tazminatların toplam net tutarının asli kadro veya görevleri karsılıgında</t>
  </si>
  <si>
    <t>almakta oldukları zam ve tazminatların toplam net tutarından fazla olması halinde, zam ve</t>
  </si>
  <si>
    <t>tazminatlar arasında dogan farktan yararlandırılır.</t>
  </si>
  <si>
    <t>Bulundugu yerden baska bir yere yapılan açıktan vekil atamalarında da yine 657 sayılı</t>
  </si>
  <si>
    <t>Kanunun 175 inci madde hükmünde öngörüldügü sekliyle Harcırah Kanunun hükümleri</t>
  </si>
  <si>
    <t>uygulanacaktır. Ancak 6245 sayılı Harcırah Kanunun 14 üncü maddesinde, fiilen oturdugu</t>
  </si>
  <si>
    <t>yerden baska bir yere açıktan vekaleten gönderilenlere yalnız gidis ve dönüsleri için yol</t>
  </si>
  <si>
    <t>masrafı ve yevmiye verilecegi hüküm altına alınmıstır. Dolayısıyla açıktan atanan vekillere,</t>
  </si>
  <si>
    <t>vekaleten atanan memurlara Harcırah Kanununca görev süresince verilmesi öngörülen</t>
  </si>
  <si>
    <t>gündelik ödenmeyecektir.</t>
  </si>
  <si>
    <t>5. Vekalet kurumunda vekalet çesitlerine göre vekalet aylıgı ile zam ve tazminat</t>
  </si>
  <si>
    <t>karsılastırması</t>
  </si>
  <si>
    <t>Vekil memurlara ve açıktan atanan vekillere verilen mali haklardan olan vekalet aylıgı</t>
  </si>
  <si>
    <t>ile zam ve tazminatlar, mevzuatın karısık olması nedeniyle uygulamada sıklıkla</t>
  </si>
  <si>
    <t>karıstırılmaktadır. Nitekim vekalet kurumunda vekalet aylıgı ile zam ve tazminat ödemeleri,</t>
  </si>
  <si>
    <t>vekil olarak atananın memur olup olmamasına, memur ise kurum içinden mi kurum dısından</t>
  </si>
  <si>
    <t>mı olduguna ve nihayet vekil olarak atanılan kadronun dolu veya bos olması durumlarına göre</t>
  </si>
  <si>
    <t>farklılık arz etmektedir. Çalısmanın bu bölümünde, 3 üncü bölümde yer verilmis olan</t>
  </si>
  <si>
    <t>“Vekalet çesitleri”ne göre, vekalet kurumunda vekillere ödenmesi öngörülen mali haklardan</t>
  </si>
  <si>
    <t>vekalet aylıgı ile zam ve tazminatlar karsılastırmalı olarak incelenecektir. Bu amaca yönelik</t>
  </si>
  <si>
    <t>olarak öncelikle dolu kadro ve bos kadro ayrımına gidilmesi ve her iki durum altında</t>
  </si>
  <si>
    <t>vekaletin kurum içinden, kurum dısından ya da açıktan yapılması özel durumlarının ayrı ayrı</t>
  </si>
  <si>
    <t>ele alınmasının daha faydalı olacagı düsünülmektedir.</t>
  </si>
  <si>
    <t>(a) Dolu kadroya vekalet çesitleri</t>
  </si>
  <si>
    <t>(a.1) Kurum içinden vekalet</t>
  </si>
  <si>
    <t>halinde, atanan vekil memurlara, 657 sayılı Kanunun 86 ncı maddesinin 4 üncü fıkrasında</t>
  </si>
  <si>
    <t>belirtildigi üzere vekalet görevinin 3 aydan fazla devam eden süresi için vekalet aylıgı ödenir.</t>
  </si>
  <si>
    <t>Kanunun 175 inci maddesinde ise bir göreve vekaleten atanan memurlara vekalet edilen</t>
  </si>
  <si>
    <t>görevin kadro derecesinin birinci kademesinin üçte birinin ödenecegi belirtilmektedir.</t>
  </si>
  <si>
    <t>Zam ve tazminat ödemelerine iliskin olarak yürürlüge konulan 17/04/2006 tarihli ve</t>
  </si>
  <si>
    <t>2006/10344 sayılı Yan Ödeme Kararnamesinin, “Vekalet” baslıklı 9 uncu maddesinin 1 inci</t>
  </si>
  <si>
    <t>fıkrasının (a) bendinin 2 nci sırasının (bb) alt bendinde mehil müddeti, yıllık izin, mazeret</t>
  </si>
  <si>
    <t>izni, hastalık izni, geçici görev, vekalet, görevden uzaklastırma, tutuklanma, gözaltına alınma,</t>
  </si>
  <si>
    <t>hizmetiçi egitim, kurs veya seminer nedeniyle görevlerinden ayrılanlara vekalet edenlere,</t>
  </si>
  <si>
    <t>vekalet nedeniyle öngörülen zam ve tazminatların ödenmeyecegi belirtilmektedir.</t>
  </si>
  <si>
    <t>Söz konusu hükümler asagıda düzenlenmis olan Tablo-4’te özetlenmis bulunmaktadır.</t>
  </si>
  <si>
    <t>Tablo.4</t>
  </si>
  <si>
    <t>Dolu kadroya kurum içinden vekalet</t>
  </si>
  <si>
    <t>_x0001__x0001_</t>
  </si>
  <si>
    <t>Kurum içinden vekalet müessesesi konusunda hatırlanması gereken istisnai bir durum,</t>
  </si>
  <si>
    <t>657 sayılı Kanunun 86 ıncı maddesinde düzenlenmis olup, söz konusu hüküm kurum içinden</t>
  </si>
  <si>
    <t>ilkokul ögretmenligine atanan ögretmenler ile veznedarlık görevine atananlara göreve</t>
  </si>
  <si>
    <t>basladıkları tarihten itibaren vekalet ücreti ödenmesini öngörmektedir. (Tablo-5)</t>
  </si>
  <si>
    <t>Tablo.5</t>
  </si>
  <si>
    <t>Dolu kadroya kurum içinden vekalet (istisnai uygulama)</t>
  </si>
  <si>
    <t>itibaren vekalet aylıgı ödenir.</t>
  </si>
  <si>
    <t>(a.2) Kurum dısından vekalet</t>
  </si>
  <si>
    <t>halinde, atanan vekil memurlara, 657 sayılı Kanunun 86 ncı maddesinin 4 üncü fıkrasına göre</t>
  </si>
  <si>
    <t>göreve basladıkları tarihten itibaren vekalet aylıgı ödenir. Kanunun 175 inci maddesi</t>
  </si>
  <si>
    <t>çerçevesinde ise bir göreve vekaleten atanan memurlara vekalet edilen görevin kadro</t>
  </si>
  <si>
    <t>derecesinin üçte biri ödenir. 17/04/2006 tarihli ve 2006/10344 sayılı Yan Ödeme</t>
  </si>
  <si>
    <t>Kararnamesinin, “Vekalet” baslıklı 9 uncu maddesinde de mehil müddeti, yıllık izin, mazeret</t>
  </si>
  <si>
    <t>Söz konusu hükümler asagıda düzenlenmis olan Tablo-6’da özetlenmis</t>
  </si>
  <si>
    <t>Tablo.6</t>
  </si>
  <si>
    <t>Dolu kadroya kurum dısından vekalet</t>
  </si>
  <si>
    <t>(a.3) Açıktan vekalet</t>
  </si>
  <si>
    <t>Dolu bir kadroya açıktan vekil atanması halinde, atanan vekil memurlara, 657 sayılı</t>
  </si>
  <si>
    <t>Kanunun 86 ncı maddesinin 4 üncü fıkrasında yer verildigi üzere, göreve basladıkları tarihten</t>
  </si>
  <si>
    <t>Kanunun 175 inci maddesinin 1 inci fıkrasında, bir göreve vekaleten açıktan</t>
  </si>
  <si>
    <t>atananlara vekalet edilen görevin kadro derecesinin birinci kademesinin üçte ikisinin</t>
  </si>
  <si>
    <t>verilecegi, 4 üncü fıkrasında ise açıktan vekil olarak atananların 657 sayılı Kanunla</t>
  </si>
  <si>
    <t>memurlara tanınan sosyal haklardan da yararlanacagı ve bunlara ödenecek vekalet aylıgının</t>
  </si>
  <si>
    <t>hesabına memuriyet taban aylıgının da dahil edilecegi belirtilmistir. Bilindigi gibi Devlet</t>
  </si>
  <si>
    <t>memurlarına tanınan sosyal haklar 657 sayılı Devlet Memurları Kanununun “Sosyal Haklar</t>
  </si>
  <si>
    <t>ve Yardımlar” baslıklı VI ncı kısmında düzenlenmistir. Buna göre dolu kadroya açıktan</t>
  </si>
  <si>
    <t>vekalet edenlerin yararlandırılacagı baslıca sosyal haklar, aile yardımı, dogum yardımı, ölüm</t>
  </si>
  <si>
    <t>yardımı, tedavi yardımı, cenaze giderlerine yardım, giyecek yardımı ve yiyecek yardımıdır.</t>
  </si>
  <si>
    <t>Diger taraftan, 17/04/2006 tarihli ve 2006/10344 sayılı Yan Ödeme Kararnamesinin,</t>
  </si>
  <si>
    <t>“Vekalet” baslıklı 9 uncu maddesinin 1 inci bendinin (b) sırasında, bir göreve açıktan vekalet</t>
  </si>
  <si>
    <t>edenlere, bu göreve ait zam ve tazminatların, 657 sayılı Kanunun 175 inci maddesindeki</t>
  </si>
  <si>
    <t>oranlar dikkate alınmaksızın vekalet aylıgıyla birlikte ödenecegi belirtilmektedir. Dolu</t>
  </si>
  <si>
    <t>kadroya açıktan vekalet etme haline iliskin olarak yukarıda yer verilen hükümler asagıda</t>
  </si>
  <si>
    <t>düzenlenmis bulunan Tablo-7’de özetlenmistir.</t>
  </si>
  <si>
    <t>Tablo.7</t>
  </si>
  <si>
    <t>Dolu kadroya açıktan vekalet</t>
  </si>
  <si>
    <t>Açıktan vekalet</t>
  </si>
  <si>
    <t>(b) Bos kadroya vekalet çesitleri</t>
  </si>
  <si>
    <t>(b.1) Kurum içinden vekalet</t>
  </si>
  <si>
    <t>vekil atanabilir. Böylesi bir durumda atanan vekil memurlara, 657 sayılı Kanunun 86 ncı</t>
  </si>
  <si>
    <t>maddesinin 6 ncı fıkrasında öngörüldügü üzere vekalet aylıgı ödemesi yapılmaz.</t>
  </si>
  <si>
    <t>Bununla birlikte aynı maddenin 7 nci fıkrasında istisnai bir uygulamaya gidilmis ve</t>
  </si>
  <si>
    <t>657 sayılı Kanuna tabi kurumlarda mali, nakdi ve ayni sorumlulugu bulunan bos durumdaki</t>
  </si>
  <si>
    <t>saymanlık kadrolarına vekil memur atanması halinde, bunlara ise basladıkları tarihten itibaren</t>
  </si>
  <si>
    <t>vekalet aylıgı verilmesi öngörülmüstür. Vekil memura ödenmesi öngörülen vekalet aylıgının</t>
  </si>
  <si>
    <t>ödenmesinde ise yine 657 sayılı Kanunun 175 inci maddesine basvurulur ve söz konusu</t>
  </si>
  <si>
    <t>maddenin 1 inci fıkrasında yer alan bir göreve vekaleten atanan memurlara vekalet edilen</t>
  </si>
  <si>
    <t>görevin kadro derecesinin birinci kademesinin üçte birinin verilecegi genel hükmü uygulanır.</t>
  </si>
  <si>
    <t>Diger taraftan, 17/4/2006 tarihli ve 2006/10344 sayılı Yan Ödeme Kararnamesinin</t>
  </si>
  <si>
    <t>“Vekalet” baslıklı 9 uncu maddesinin 1 inci fıkrasının (a) bendinde, bir göreve kurum içinden</t>
  </si>
  <si>
    <t>vekaleten atanan memura, vekaleten atandıgı kadro veya görev için öngörülen zam ve</t>
  </si>
  <si>
    <t>tazminatların toplam net tutarı asli kadro veya görevleri karsılıgında fiilen aldıgı zam ve</t>
  </si>
  <si>
    <t>tazminatların toplam net tutarından fazla ise aradaki farkın vekalet görevine baslanıldıgı</t>
  </si>
  <si>
    <t>tarihten itibaren ve vekalet görevinin fiilen yapıldıgı sürece ödenecegi belirtilmektedir.</t>
  </si>
  <si>
    <t>Bos kadroya kurum içinden vekalet haline iliskin olarak yukarıda yer verilen hükümler</t>
  </si>
  <si>
    <t>Tablo-8’de özetlenmistir.</t>
  </si>
  <si>
    <t>Tablo.8</t>
  </si>
  <si>
    <t>Bos kadroya kurum içinden vekalet</t>
  </si>
  <si>
    <t>(b.2) Kurum dısından vekalet</t>
  </si>
  <si>
    <t>vekil atanabilmesi de söz konusudur. Söz konusu durumda 657 sayılı Kanunun 86 ncı</t>
  </si>
  <si>
    <t>maddesinin 6 ncı fıkrasında öngörülen genel hüküm uygulama alanı bulur ve söz konusu</t>
  </si>
  <si>
    <t>hüküm dogrultusunda, bos kadroya atanan vekil memura vekalet aylıgı ödemesi yapılmaz.</t>
  </si>
  <si>
    <t>Bununla birlikte aynı maddenin 5 inci fıkrasında istisnai bir uygulamaya yer verilmis</t>
  </si>
  <si>
    <t>bulunulmaktadır. Söz konusu fıkraya göre 657 sayılı Kanuna tabi kurumlarda çalısan</t>
  </si>
  <si>
    <t>veteriner hekim veya hayvan saglık memurları, veteriner hekim veya hayvan saglık memuru</t>
  </si>
  <si>
    <t>üzere bu hizmetlerle ilgili kadrolara vekalet aylıgı verilmek suretiyle atanabilirler. Buradan</t>
  </si>
  <si>
    <t>anlasılacagı üzere söz konusu hüküm, belediyelerde yer alan bos durumdaki veteriner hekim</t>
  </si>
  <si>
    <t>veya hayvan saglık memuru kadrolarına kurum dısından vekalet aylıgı verilmek suretiyle</t>
  </si>
  <si>
    <t>vekil memur atanmasını düzenleyen özel bir hüküm niteligi tasımaktadır.</t>
  </si>
  <si>
    <t>Bununla beraber, 86 ncı maddenin 7 nci fıkrasında öngörülmüs olan ve “bos kadroya</t>
  </si>
  <si>
    <t>kurum içinden vekalet” baslıgı altında incelenmis olan 657 sayılı Kanuna tabi kurumlarda</t>
  </si>
  <si>
    <t>mali, nakdi ve ayni sorumlulugu bulunan bos durumdaki saymanlık kadrolarına vekil memur</t>
  </si>
  <si>
    <t>atanması genel hükmü, kurum içinden atamaları düzenledigi kadar kurum dısından atamaları</t>
  </si>
  <si>
    <t>da düzenlemektedir. Bu itibarla saymanlık kadrolarına kurum dısından vekalet aylıgı verilmek</t>
  </si>
  <si>
    <t>suretiyle vekil memur atanması da mümkündür.</t>
  </si>
  <si>
    <t>Gerek 86 ncı maddenin 5 inci fıkrası kapsamında yer verilen bos durumdaki veteriner</t>
  </si>
  <si>
    <t>hekim veya hayvan saglık memuru kadrolarına, gerekse de 7 nci bentte düzenlenen bos</t>
  </si>
  <si>
    <t>durumdaki saymanlık kadrolarına vekaleten memur atanmasında, 657 sayılı Kanunun 175 inci</t>
  </si>
  <si>
    <t>maddesinin 1 inci fıkrasında yer alan: bir göreve vekaleten atanan memurlara vekalet edilen</t>
  </si>
  <si>
    <t>“Vekalet” baslıklı 9 uncu maddesinin 1 inci bendinin (a) sırasında, bir göreve kurum içinden</t>
  </si>
  <si>
    <t>veya diger kurumlardan vekaleten atanan memura, vekaleten atandıgı kadro veya görev için</t>
  </si>
  <si>
    <t>öngörülen zam ve tazminatların toplam net tutarı, asli kadro veya görevleri karsılıgında fiilen</t>
  </si>
  <si>
    <t>aldıgı zam ve tazminatların toplam net tutarından fazla ise aradaki farkın vekalet görevine</t>
  </si>
  <si>
    <t>baslanıldıgı tarihten itibaren ve vekalet görevinin fiilen yapıldıgı sürece ödenecegi</t>
  </si>
  <si>
    <t>Bos kadroya kurum dısından vekalete iliskin olarak yukarıda yer verilen hükümler</t>
  </si>
  <si>
    <t>Tablo-9’da özetlenmistir.</t>
  </si>
  <si>
    <t>Tablo.9</t>
  </si>
  <si>
    <t>Bos kadroya kurum dısından vekalet</t>
  </si>
  <si>
    <t>(b.3) Açıktan vekalet</t>
  </si>
  <si>
    <t>Hangi bos kadrolara açıktan vekil atanabilecegi, 86 ncı maddenin 3 üncü fıkrasında</t>
  </si>
  <si>
    <t>sayılmıstır. Söz konusu fıkraya göre, sadece ilkokul ögretmenligine, tabiplige, dis tabipligine,</t>
  </si>
  <si>
    <t>eczacılıga, köy ve beldelerdeki ebelik ve hemsirelige, mühendis ve mimarlıga, veterinerlige,</t>
  </si>
  <si>
    <t>Kanunda açıkça sayılmıs olan söz konusu bos kadrolara açıktan vekil atanması</t>
  </si>
  <si>
    <t>halinde, 657 sayılı Kanunun 175 inci maddesinin 1 inci fıkrasında yer alan, bir göreve</t>
  </si>
  <si>
    <t>vekaleten açıktan atananlara vekalet edilen kadro derecesinin birinci kademesinin üçte</t>
  </si>
  <si>
    <t>ikisinin verilecegi genel hükmü ile 4 üncü fıkrasında yer alan açıktan vekil olarak atananların</t>
  </si>
  <si>
    <t>657 sayılı Kanunla memurlara tanınan sosyal haklardan yararlanacagı ve bunlara ödenecek</t>
  </si>
  <si>
    <t>vekalet aylıgının hesabına memuriyet taban aylıgının da dahil edilecegi genel hükmü</t>
  </si>
  <si>
    <t>uygulama alanı bulur.</t>
  </si>
  <si>
    <t>7 Söz konusu bos kadrolara atama yapılabilmesi için Maliye Bakanlıgının izni sarttır. Ancak mahalli idarelerde</t>
  </si>
  <si>
    <t>izin sartı aranmaz.</t>
  </si>
  <si>
    <t>oranlar dikkate alınmaksızın vekalet aylıgıyla birlikte ödenecegi belirtilmektedir.</t>
  </si>
  <si>
    <t>Söz konusu açıklamalar Tablo-10’da özetlenmistir.</t>
  </si>
  <si>
    <t>Tablo.10</t>
  </si>
  <si>
    <t>Bos kadroya açıktan vekalet</t>
  </si>
  <si>
    <t>Zam ve tazminatların tamamı ödenir.</t>
  </si>
  <si>
    <t>Tablo. 11- VEKALETTE MAL_x0001_ HAKLAR ÖZET TABLOSU</t>
  </si>
  <si>
    <t>1- Vekalet görevinin 3 aydan fazla devam eden</t>
  </si>
  <si>
    <t>süresi için, vekalet edilen kadro derecesinin 1.</t>
  </si>
  <si>
    <t>kademe aylıgının (aylık + ek gösterge) 1/3'ü</t>
  </si>
  <si>
    <t>vekalet aylıgı olarak ödenir.</t>
  </si>
  <si>
    <t>Geçici Görev</t>
  </si>
  <si>
    <t>2- Zam ve tazminatların tamamı ödenir.</t>
  </si>
  <si>
    <t>Referanslar</t>
  </si>
  <si>
    <t>ACISU, Selahattin (1998), Vekalet Müessesesinin Genel Esasları-II, Mali Kılavuz, Sayı: 2,</t>
  </si>
  <si>
    <t>17-23</t>
  </si>
  <si>
    <t>ACISU, Selahattin (1999), Bos Kadroya Açıktan Vekalet, Mali Kılavuz, Sayı: 4, 27-33</t>
  </si>
  <si>
    <t>KESTANE, Dogan (2001), Ana Hatlarıyla Vekalet Uygulaması ve Vekillere Ödenecek Aylık,</t>
  </si>
  <si>
    <t>Zam ve Tazminatlar, Bütçe Dünyası, Sayı: 6, 9-15</t>
  </si>
  <si>
    <t>P_x0003_RLER, Orhan (1980), Açıklamalı ve Uygulamalı Devlet Memurları Kanunu.</t>
  </si>
  <si>
    <t>SÖYLER, _x0003_lhami (1993), Vekalet Görevi ile Vekillere Ödenen Aylık ve Diger Ödemeler,</t>
  </si>
  <si>
    <t>Maliye Dergisi, Sayı: 115, 33-39</t>
  </si>
  <si>
    <t>DEVLET MEMURLARI KANUNU</t>
  </si>
  <si>
    <t>Kabul Tarihi: 14/7/1965</t>
  </si>
  <si>
    <t>Yayımlandıgı R.Gazete Tarih - Sayı: 23/7/1965 - 12056</t>
  </si>
  <si>
    <t>KISIM – II</t>
  </si>
  <si>
    <t>Sınıflandırma</t>
  </si>
  <si>
    <t>Tesis edilen sınıflar:</t>
  </si>
  <si>
    <t>Bu Kanuna tabi kurumlarda çalıstırılan memurların sınıfları asagıda gösterilmistir.</t>
  </si>
  <si>
    <t>ORTAK HÜKÜMLER</t>
  </si>
  <si>
    <t>A) Sınıfların ögrenim durumlarına göre giris ve yükselebilecek derece ve kademeleri</t>
  </si>
  <si>
    <t>asagıda gösterilmistir.</t>
  </si>
  <si>
    <t>Ortaokul dengi mesleki veya teknik</t>
  </si>
  <si>
    <t>Ortaokul üstü 1 yıl mesleki</t>
  </si>
  <si>
    <t>Ortaokul üstü 2 yıl mesleki veya teknik</t>
  </si>
  <si>
    <t>Lise dengi mesleki veya teknik ögrenimi</t>
  </si>
  <si>
    <t>Lise veya dengi okullar üstü</t>
  </si>
  <si>
    <t>2 yıl veya Orta-okul üstü</t>
  </si>
  <si>
    <t>en az 5 yıllık mesleki veya teknik</t>
  </si>
  <si>
    <t>3 yıl teknik veya</t>
  </si>
  <si>
    <t>Göstergeler:</t>
  </si>
  <si>
    <t>Bu Kanuna tabi kurumların kadrolarında bulunan personelin aylık ve ek göstergeleri</t>
  </si>
  <si>
    <t>asagıda gösterildigi sekilde tespit edilir:</t>
  </si>
  <si>
    <t>hesaplanmasına esas teskil edecek Aylık Gösterge Tablosu asagıdaki I Numaralı Cetvelde</t>
  </si>
  <si>
    <t>gösterilmistir.</t>
  </si>
  <si>
    <t>I Numaralı Cetvel</t>
  </si>
  <si>
    <t>AYLIK GÖSTERGE TABLOSU (1)</t>
  </si>
  <si>
    <t>K a d e m e l e r</t>
  </si>
  <si>
    <t>Dereceler 1 2 3 4 5 6 7 8 9</t>
  </si>
  <si>
    <t>1 1320 1380 1440 1500 – – – – –</t>
  </si>
  <si>
    <t>2 1155 1210 1265 1320 1380 1440 – – –</t>
  </si>
  <si>
    <t>3 1020 1065 1110 1155 1210 1265 1320 1380 –</t>
  </si>
  <si>
    <t>4 915 950 985 1020 1065 1110 1155 1210 1265</t>
  </si>
  <si>
    <t>5 835 865 895 915 950 985 1020 1065 1110</t>
  </si>
  <si>
    <t>6 760 785 810 835 865 895 915 950 985</t>
  </si>
  <si>
    <t>7 705 720 740 760 785 810 835 865 895</t>
  </si>
  <si>
    <t>8 660 675 690 705 720 740 760 785 810</t>
  </si>
  <si>
    <t>9 620 630 645 660 675 690 705 720 740</t>
  </si>
  <si>
    <t>10 590 600 610 620 630 645 660 675 690</t>
  </si>
  <si>
    <t>11 560 570 580 590 600 610 620 630 645</t>
  </si>
  <si>
    <t>12 545 550 555 560 570 580 590 600 610</t>
  </si>
  <si>
    <t>13 530 535 540 545 550 555 560 570 580</t>
  </si>
  <si>
    <t>14 515 520 525 530 535 540 545 550 555</t>
  </si>
  <si>
    <t>15 500 505 510 515 520 525 530 535 540</t>
  </si>
  <si>
    <t>5/2/1992 tarih ve E. 1990/22, K. 1992/6 sayılı Kararı ile; yeniden düzenleme: 18/5/1994 -</t>
  </si>
  <si>
    <t>KHK - 527/2 md.)</t>
  </si>
  <si>
    <t>Bu Kanuna tabi kurumların kadrolarında bulunan personelin aylıkları; hizmet sınıfları,</t>
  </si>
  <si>
    <t>görev türleri ve aylık alınan dereceler dikkate alınarak bu kanuna ekli I ve II sayılı cetvellerde</t>
  </si>
  <si>
    <t>gösterilen ek gösterge rakamlarının eklenmesi suretiyle hesaplanır. II sayılı cetvelde yer alan</t>
  </si>
  <si>
    <t>unvanlarda degisiklik yapmaya ve yeni unvanlar ilave etmeye Bakanlar Kurulu yetkilidir.</t>
  </si>
  <si>
    <t>Bu ek göstergeler, ilgililerin belirtilen sınıf ve görevlerde bulundukları sürece</t>
  </si>
  <si>
    <t>ödemelere esas alınıp, terfi bakımından kazanılmıs hak sayılmaz. Kurumların 1,2,3 ve 4 üncü</t>
  </si>
  <si>
    <t>dereceli kadrolarına atananlara uygulanacak ek göstergeler, ilgililerin daha önce bulunmus</t>
  </si>
  <si>
    <t>oldukları kariyerleri ile ilgili sınıf veya ekli I sayılı Cetvelin Genel _x0003_dare Hizmetleri Sınıfı (g)</t>
  </si>
  <si>
    <t>bölümünde belirtilen görevlerde kazanılmıs hak aylık derecelerine göre alabilecekleri ek</t>
  </si>
  <si>
    <t>göstergelerden düsük olamaz.</t>
  </si>
  <si>
    <t>Baskan ve Üyelikleri,Milli Egitim Bakanlıgı Talim ve Terbiye Kurulu Baskan ve</t>
  </si>
  <si>
    <t>üyelikleri,Bayındırlık ve _x0003_skan Bakanlıgı Yüksek Fen Kurulu Baskan ve Üyelikleri, Müsavir</t>
  </si>
  <si>
    <t>ve 1'inci dereceden uzman unvanlı kadrolara atananlara bu kadrolarda bulundukları sürece</t>
  </si>
  <si>
    <t>daha önce almıs oldukları en yüksek ek gösterge üzerinden ödeme yapılır.</t>
  </si>
  <si>
    <t>Kadroları Milli _x0003_stihbarat Hizmetleri Sınıfına dahil olanlara, bu maddede gösterilen</t>
  </si>
  <si>
    <t>emsallerini geçmemek üzere Basbakan tarafından tespit edilecek ek gösterge rakamları</t>
  </si>
  <si>
    <t>uygulanır.</t>
  </si>
  <si>
    <t>Memurun baska sınıfta ve derecesinin altında bir görevde çalıstırılmıyacagı:</t>
  </si>
  <si>
    <t>Hiç bir memur sınıfının dısında ve sınıfının içindeki derecesinin altında bir derecenin</t>
  </si>
  <si>
    <t>görevinde çalıstırılamaz.</t>
  </si>
  <si>
    <t>(Degisik: 12/2/1982 - 2595/2 md.) 5 inci ve daha asagı derecelerdeki kadrolara, derece</t>
  </si>
  <si>
    <t>yükselmesi için gerekli nitelikleri haiz memur bulunmaması hallerinde, 36 ncı maddede</t>
  </si>
  <si>
    <t>belirtilen ögrenim durumları itibariyle tespit olunan yükselinebilecek dereceyi asmamak ve</t>
  </si>
  <si>
    <t>karsılık gösterilecek kadro derecesi kazanılmıs hak aylık derecelerinin üç üst derecesinden</t>
  </si>
  <si>
    <t>fazla olmamak kaydıyla, bu dereceler karsılık gösterilerek, kendi derecesi ile aynı sınıftan</t>
  </si>
  <si>
    <t>memur atanması mümkündür.</t>
  </si>
  <si>
    <t>Bu gibiler, isgal ettikleri kadroda kazanılmıs derece ve kademelerinin aylıgını almaya</t>
  </si>
  <si>
    <t>devam ederler ve kazanılmıs aylıklarındaki kademe ilerlemesi ve derece yükselmesi genel</t>
  </si>
  <si>
    <t>esaslara göre yapılır. Karsılık gösterilen kadrolar, ilgililer için kazanılmıs hak teskil etmez.</t>
  </si>
  <si>
    <t>KISIM – III</t>
  </si>
  <si>
    <t>Devlet Memurluguna Alınma</t>
  </si>
  <si>
    <t>BÖLÜM: 2</t>
  </si>
  <si>
    <t>Sartlar</t>
  </si>
  <si>
    <t>Genel ve özel sartlar:</t>
  </si>
  <si>
    <t>Devlet memurluguna alınacaklarda asagıdaki genel ve özel sartlar aranır.</t>
  </si>
  <si>
    <t>A) Genel sartlar:</t>
  </si>
  <si>
    <t>1. Türk Vatandası olmak,</t>
  </si>
  <si>
    <t>2. Bu Kanunun 40 ncı maddesindeki yas sartlarını tasımak,</t>
  </si>
  <si>
    <t>3. Bu Kanunun 41 nci maddesindeki ögrenim sartlarını tasımak,</t>
  </si>
  <si>
    <t>4. Kamu haklarından mahrum bulunmamak,</t>
  </si>
  <si>
    <t>tecil edilmis hükümler hariç olmak üzere,agır hapis veyahut 6 aydan fazla hapis veyahut affa</t>
  </si>
  <si>
    <t>ugramıs olsalar bile Devletin sahsiyetine karsı islenen suçlarla, zimmet, ihtilas, irtikap, rüsvet,</t>
  </si>
  <si>
    <t>hırsızlık, dolandırıcılık, sahtecilik, inancı kötüye kullanma, dolanlı iflas gibi yüz kızartıcı</t>
  </si>
  <si>
    <t>veya seref ve haysiyeti kırıcı suçtan veya istimal ve istihlak kaçakçılıgı hariç kaçakçılık, resmi</t>
  </si>
  <si>
    <t>ihale ve alım satımlara fesat karıstırma, Devlet sırlarını açıga vurma suçlarından dolayı</t>
  </si>
  <si>
    <t>hükümlü bulunmamak.</t>
  </si>
  <si>
    <t>6. Askerlik durumu itibariyle;</t>
  </si>
  <si>
    <t>a) Askerlikle ilgisi bulunmamak,</t>
  </si>
  <si>
    <t>b) Askerlik çagına gelmemis bulunmak,</t>
  </si>
  <si>
    <t>c) Askerlik çagına gelmis ise muvazzaf askerlik hizmetini yapmıs yahut ertelenmis</t>
  </si>
  <si>
    <t>veya yedek sınıfa geçirilmis olmak,</t>
  </si>
  <si>
    <t>7. 53 üncü madde hükümleri saklı kalmak kaydı ile görevini devamlı yapmasına engel</t>
  </si>
  <si>
    <t>olabilecek akıl hastalıgı bulunmamak.</t>
  </si>
  <si>
    <t>B) Özel sartlar:</t>
  </si>
  <si>
    <t>1. Hizmet görecegi sınıf için 36 ve 41 nci maddelerde belirtilen ögretim ve egitim</t>
  </si>
  <si>
    <t>kurumlarının birinden diploma almıs olmak,</t>
  </si>
  <si>
    <t>2. Kurumların özel kanun veya diger mevzuatında aranan sartları tasımak.</t>
  </si>
  <si>
    <t>KISIM - IV</t>
  </si>
  <si>
    <t>Hizmet Sartları ve Sekilleri</t>
  </si>
  <si>
    <t>Madde 68 – (Degisik: 12/2/1982 - 2595/5 md.)</t>
  </si>
  <si>
    <t>A) Derece yükselmesi yapılabilmesi için:</t>
  </si>
  <si>
    <t>c) Kadronun tahsis edildigi görev için öngörülen nitelikleri elde etmis,</t>
  </si>
  <si>
    <t>olması sarttır.</t>
  </si>
  <si>
    <t>B) (Degisik: 4/5/1984 - KHK 199/1 md.) Egitim ve ögretim hizmetleri sınıfı hariç,</t>
  </si>
  <si>
    <t>sınıfların 1, 2, 3 ve 4 üncü derecelerindeki kadrolarına, derece yükselmesindeki süre kaydı</t>
  </si>
  <si>
    <t>aranmaksızın, atanmasındaki usule göre daha asagıdaki derecelerden atama yapılabilir.</t>
  </si>
  <si>
    <t>Ancak, bu sekilde bir atamanın yapılabilmesi için ilgilinin;</t>
  </si>
  <si>
    <t>c. 3 ve 4 ncü dereceli görevler için en az 8 yıl,</t>
  </si>
  <si>
    <t>(Ek fıkra: 26/8/1993 - KHK - 501/1 md.; _x0003_ptal Anayasa Mahkemesinin 6/10/1993</t>
  </si>
  <si>
    <t>tarihli ve E. 1993/32, K. 1993/32 sayılı kararı ile)</t>
  </si>
  <si>
    <t>Hükmünde Kararnamenin 2 nci maddesi kapsamına dahil kurumlarda fiilen çalısmıs olması</t>
  </si>
  <si>
    <t>ve yüksekögrenim görmüs bulunması sarttır. Ancak dört yıldan daha az süreli yüksek ögrenim</t>
  </si>
  <si>
    <t>görenler için yukarıdaki sürelere ikiser yıl ilave edilir. Yasama Organı Üyeliginde, Kanunlarla</t>
  </si>
  <si>
    <t>kurulan fonlarda, muvazzaf askerlikte ve okul devresi dahil yedek subaylıkta ve uluslararası</t>
  </si>
  <si>
    <t>kuruluslarda geçen sürelerin tamamı ile yüksek ögrenim gördükten sonra özel kurumlarda</t>
  </si>
  <si>
    <t>veya serbest olarak çalıstıkları sürenin 6 yılı geçmemek üzere 3/4'ü yukarıdaki sürelerin</t>
  </si>
  <si>
    <t>hesabında dikkate alınır.</t>
  </si>
  <si>
    <t>Bu bent hükümlerine göre atananlar atandıkları kadronun aylık (Ek gösterge dahil) ve</t>
  </si>
  <si>
    <t>diger haklarından yararlanırlar. Bu suretle üst dereceye atananların bu kadrolarda geçirdikleri</t>
  </si>
  <si>
    <t>her yıl kademe ilerlemesi ve her "3" yıl derece yükselmesi sayılmak suretiyle kazanılmıs hak</t>
  </si>
  <si>
    <t>ve emeklilik kesenegine esas aylık derecelerinin yükselmesinde gözönüne alınır. Ancak</t>
  </si>
  <si>
    <t>atandıkları kadro aylıkları, baska görevlere atanma halinde kazanılmıs hak sayılmaz.</t>
  </si>
  <si>
    <t>BÖLÜM: 3</t>
  </si>
  <si>
    <t>Yer Degistirmeler</t>
  </si>
  <si>
    <t>Vekalet görevi ve aylık verilmesinin sartları:</t>
  </si>
  <si>
    <t>Madde 86 – (Degisik: 30/5/1974 - KHK/12; degistirilerek kabul: 15/5/1975 - 1897/1 md.)</t>
  </si>
  <si>
    <t>Memurların kanuni izin, geçici görev, disiplin cezası uygulaması veya görevden</t>
  </si>
  <si>
    <t>uzaklastırma nedenleriyle islerinden geçici olarak ayrılmaları halinde yerlerine kurum içinden</t>
  </si>
  <si>
    <t>veya diger kurumlardan veya açıktan vekil atanabilir.</t>
  </si>
  <si>
    <t>Bir görevin memurlar eliyle vekaleten yürütülmesi halinde aylıksız vekalet asıldır.</t>
  </si>
  <si>
    <t>Ancak, ilkokul ögretmenligi (Yaz tatili hariç), tabiplik, dis tabipligi, eczacılık, köy ve</t>
  </si>
  <si>
    <t>beldelerdeki ebelik ve hemsirelik, mühendis ve mimarlık, veterinerlik, köy ve kasaba</t>
  </si>
  <si>
    <t>imamlıgına ait bos kadrolara Maliye Bakanlıgının izni (mahallî idarelerde izin sartı aranmaz)</t>
  </si>
  <si>
    <t>ile, açıktan vekil atanabilir.</t>
  </si>
  <si>
    <t>Aynı kurumdan birinci fıkrada sayılan ayrılmalar dolayısiyle atanan vekil memurlara</t>
  </si>
  <si>
    <t>vekalet görevinin 3 aydan fazla devam eden süresi için, kurum dısından veya açıktan</t>
  </si>
  <si>
    <t>atananlarla kurum içinden ilkokul ögretmenligine atanan ögretmenler ile veznedarlık görevine</t>
  </si>
  <si>
    <t>atananlara göreve basladıkları tarihten itibaren vekalet aylıgı ödenir.</t>
  </si>
  <si>
    <t>Bu Kanuna tabi kurumlarda çalısan veteriner hekim veya hayvan saglık memurları,</t>
  </si>
  <si>
    <t>veteriner hekim veya hayvan saglık memuru bulunmayan belediyelerin veterinerlik veya</t>
  </si>
  <si>
    <t>hayvan saglık memurlugu hizmetlerini ifa etmek üzere bu hizmetlerle ilgili kadrolara vekalet</t>
  </si>
  <si>
    <t>aylıgı verilmek suretiyle atanabilirler.</t>
  </si>
  <si>
    <t>Yukarıda sayılan haller dısında, bos kadrolara ait görevler lüzum görüldügü takdirde</t>
  </si>
  <si>
    <t>memurlara ücretsiz olarak vekaleten gördürülebilir.</t>
  </si>
  <si>
    <t>Bu Kanuna tabi kurumlarda, mali, nakdi ve ayni sorumlulugu bulunan saymanlık</t>
  </si>
  <si>
    <t>kadrolarının bosalması halinde bu kadrolara ise basladıkları tarihten itibaren vekalet aylıgı</t>
  </si>
  <si>
    <t>verilmek suretiyle memurlar arasından atama yapılabilir.</t>
  </si>
  <si>
    <t>KISIM - V</t>
  </si>
  <si>
    <t>Mali Hükümler</t>
  </si>
  <si>
    <t>Zam ve Tazminatlar</t>
  </si>
  <si>
    <t>Madde 152 –</t>
  </si>
  <si>
    <t>I - Zamlar</t>
  </si>
  <si>
    <t>a) Niteligi ve çalısma sartları bakımından güç olan islerde çalısanlara is güçlügü</t>
  </si>
  <si>
    <t>zammı,</t>
  </si>
  <si>
    <t>b) Hayat ve saglık için tehlike arzeden hizmetlerde çalısanlara is riski zammı,</t>
  </si>
  <si>
    <t>c) Sayıstay'a hesap vermekle yükümlü olan saymanlarla, vezne açıgından malen</t>
  </si>
  <si>
    <t>sorumlu olan veznedar ve diger görevlilere mali sorumluluk zammı,</t>
  </si>
  <si>
    <t>d) Temininde, görevde tutulmasında veya belli yerlerde istihdam edilmesinde güçlük</t>
  </si>
  <si>
    <t>bulunan elemanlar için temininde güçlük zammı,</t>
  </si>
  <si>
    <t>II- Tazminatlar: (Degisik: 20/3/1997 - KHK - 570/9 md.)</t>
  </si>
  <si>
    <t>Görevin önem, sorumluluk ve niteligi, görev yerinin özelligi, hizmet süresi, kadro</t>
  </si>
  <si>
    <t>ünvan ve derecesi ve egitim seviyesi gibi hususlar gözönüne alınarak bu Kanunda belirtilen</t>
  </si>
  <si>
    <t>en yüksek Devlet Memuru aylıgının (ek gösterge dahil) brüt tutarının,</t>
  </si>
  <si>
    <t>A - ÖZEL H_x0003_ZMET TAZM_x0003_NATI:</t>
  </si>
  <si>
    <t>B - EG_x0003_T_x0003_M, ÖGRET_x0003_M TAZM_x0003_NATI</t>
  </si>
  <si>
    <t>C) D_x0003_N H_x0003_ZMETLER_x0003_ TAZM_x0003_NATI</t>
  </si>
  <si>
    <t>D) EMN_x0003_YET H_x0003_ZMETLER_x0003_ TAZM_x0003_NATI</t>
  </si>
  <si>
    <t>E) MÜLK_x0003_ _x0003_DARE AM_x0003_RL_x0003_G_x0003_ ÖZEL H_x0003_ZMET TAZM_x0003_NATI</t>
  </si>
  <si>
    <t>F) DENET_x0003_M TAZM_x0003_NATI</t>
  </si>
  <si>
    <t>G) ADALET H_x0003_ZMETLER_x0003_ TAZM_x0003_NATI</t>
  </si>
  <si>
    <t>H) Bu kanunda belirtilen hizmet sınıflarında olup da yukarıdaki bölümlerde yer alan</t>
  </si>
  <si>
    <t>tazminatlardan yararlanmayan personelden;</t>
  </si>
  <si>
    <t>a) Yardımcı Hizmetler Sınıfına ait kadrolarda bulunanlar için % 45 ine,</t>
  </si>
  <si>
    <t>b) Diger hizmet sınıflarına ait kadrolarda bulunanlar için % 50 sine,</t>
  </si>
  <si>
    <t>kadar, bu nispetleri asmamak üzere Bakanlar Kurulunca belirlenecek esas, ölçü ve</t>
  </si>
  <si>
    <t>nispetler dahilinde yukarıdaki tazminatlar ödenir.</t>
  </si>
  <si>
    <t>III- Ortak Hükümler:</t>
  </si>
  <si>
    <t>Bu zam ve tazminatların hangi isi yapanlara ve hangi görevlerde bulunanlara</t>
  </si>
  <si>
    <t>ödenecegi, miktarları, ödeme usul ve esasları ilgili kurumların yazılı istegi ve Devlet Personel</t>
  </si>
  <si>
    <t>Baskanlıgının görüsü üzerine Maliye Bakanlıgınca bütün kurumları kapsayacak sekilde ve</t>
  </si>
  <si>
    <t>154 üncü madde uyarınca katsayının Bakanlar Kurulunca degistirilmesi durumu hariç yılda</t>
  </si>
  <si>
    <t>bir defa olmak üzere hazırlanır ve Bakanlar Kurulu Kararı ile yürürlüge konulur.</t>
  </si>
  <si>
    <t>Ancak Milli _x0003_stihbarat Teskilatı fiili kadrosuna dahil bulunanlara ödenecek is güçlügü,</t>
  </si>
  <si>
    <t>is riski, temininde güçlük ve mali sorumluluk zammının miktarları ile özel hizmet tazminatı</t>
  </si>
  <si>
    <t>oranları, ödeme usul ve esasları Maliye Bakanlıgının uygun görüsü üzerine Basbakan</t>
  </si>
  <si>
    <t>tarafından belirlenir.</t>
  </si>
  <si>
    <t>bunların ödenmesinde aylıklara iliskin hükümler uygulanır. Ancak;</t>
  </si>
  <si>
    <t>a) Saglık kurulu raporu üzerine verilen hastalık izinleri,</t>
  </si>
  <si>
    <t>b) Kanser, verem ve akıl hastalıkları gibi uzun süreli bir tedaviye ihtiyaç gösteren</t>
  </si>
  <si>
    <t>hastalıga yakalananların kullandıgı hastalık izinleri,</t>
  </si>
  <si>
    <t>c) Hastalıkları sebebiyle resmi yataklı tedavi kurumlarında yatarak tedavi gördükleri</t>
  </si>
  <si>
    <t>tedavi süreleri,</t>
  </si>
  <si>
    <t>hariç olmak üzere bir takvim yılı içinde kullanılan hastalık izin süreleri toplamının 7</t>
  </si>
  <si>
    <t>günü asması halinde, asan sürelere isabet eden zam ve tazminatlar % 25 eksik ödenir.</t>
  </si>
  <si>
    <t>Yurt dısına sürekli görevle görevlendirelenlere bu zam ve tazminatlar ödenmez. Ancak</t>
  </si>
  <si>
    <t>bunlardan yurt içine geçici olarak geri çagrılanlardan yurt dısı aylıklarının kesilmesini</t>
  </si>
  <si>
    <t>gerektirecek kadar yurt içinde kalanlara, bu süre içinde zam ve tazminatları ödenir.</t>
  </si>
  <si>
    <t>Kamu kurum ve kurulusları (Mahalli _x0003_dareler dahil) bu maddede belirtilen zam ve</t>
  </si>
  <si>
    <t>tazminatları; hizmetin gerekleri ve mali imkanlarını dikkate alarak personeline Bakanlar</t>
  </si>
  <si>
    <t>Kurulunca belirlenen oran ve miktarlardan daha düsük bir oran ve miktar üzerinden</t>
  </si>
  <si>
    <t>ödeyebilirler.</t>
  </si>
  <si>
    <t>Bu maddenin ikinci bölümünde yer alan tazminatlar damga vergisi hariç herhangi bir</t>
  </si>
  <si>
    <t>vergiye tabi degildir.</t>
  </si>
  <si>
    <t>Katsayı:</t>
  </si>
  <si>
    <t>Aylık gösterge tablosunda yer alan rakamlar ile ek gösterge ve kıdem aylıgı gösterge</t>
  </si>
  <si>
    <t>rakamlarının aylık tutarlarına çevrilmesinde uygulanacak aylık katsayısı ile memuriyet taban</t>
  </si>
  <si>
    <t>aylıgı göstergesine uygulanacak taban aylık katsayısı üçer veya altısar aylık dönemler</t>
  </si>
  <si>
    <t>itibariyle uygulanmak üzere Genel Bütçe Kanunu ile tespit olunur. Ancak mali yılın ikinci</t>
  </si>
  <si>
    <t>yarısında,memleketin ekonomik gelismesi genel geçim sartları ve Devletin mali imkanları</t>
  </si>
  <si>
    <t>gözönünde bulundurulmak suretiyle Bakanlar Kurulu bu katsayıları ikinci yarının tamamı</t>
  </si>
  <si>
    <t>veya üçer aylık dönemleri itibariyle uygulanmak üzere degistirmeye yetkilidir.</t>
  </si>
  <si>
    <t>Katsayılardaki degisiklik aylıklarda artıs veya eksilis sayılmaz.</t>
  </si>
  <si>
    <t>Vekalet görevinin fiilen yapılması sartı:</t>
  </si>
  <si>
    <t>Vekalet, ikinci görev aylık ve ücretleri ile diger ödemeler:</t>
  </si>
  <si>
    <t>Bir göreve vekaleten atanan memurlara vekalet edilen görevin kadro derecesinin</t>
  </si>
  <si>
    <t>birinci kademesinin üçte biri, açıktan atananlara ise (Köy ve kasaba imamlıgı kadrolarına</t>
  </si>
  <si>
    <t>atananlara 146 ncı maddede yazılı asgari ücret aylık tutarından asagı olmamak üzere) üçte</t>
  </si>
  <si>
    <t>ikisi verilir. Bulundukları yerden baska bir yerdeki bir göreve vekalet suretiyle atananlara,</t>
  </si>
  <si>
    <t>Harcırah Kanununun geçici görevle baska yere gönderilenlere iliskin hükümleri uygulanır.</t>
  </si>
  <si>
    <t>vekalet edenlere vekalet aylıgı ödenebilmesi için, vekilin asilde aranan sartları tasıması</t>
  </si>
  <si>
    <t>zorunludur.</t>
  </si>
  <si>
    <t>memurlara, bu görevleri karsılıgında aylık ödenebilmesi için bos bir kadroya ait görevin</t>
  </si>
  <si>
    <t>ikinci görev olarak yürütülmesi gerekir. Bu sekilde görevlendirilenlere, görevlendirildikleri</t>
  </si>
  <si>
    <t>kadro derecesinin ilk kademe aylıgının üçte ikisi ödenir. Ancak, saglık grup baskanlıgı,</t>
  </si>
  <si>
    <t>bastabip ve bastabip yardımcılıgı hizmetlerinin ikinci görev olarak yürütülmesi halinde kadro</t>
  </si>
  <si>
    <t>sartı aranmaz ve bu hizmetleri yürütenlere almakta oldukları aylıgın üçte ikisi ikinci görev</t>
  </si>
  <si>
    <t>aylıgı olarak ödenir.</t>
  </si>
  <si>
    <t>memurlara tanınan sosyal haklardan da yararlanırlar ve bunlara ödenecek vekalet aylıgının</t>
  </si>
  <si>
    <t>hesabına memuriyet taban aylıgı da dahil edilir.</t>
  </si>
  <si>
    <t>HARCIRAH KANUNU</t>
  </si>
  <si>
    <t>Kanun Numarası: 6245</t>
  </si>
  <si>
    <t>Kabul Tarihi: 10/2/1954</t>
  </si>
  <si>
    <t>Yayımlandıgı R.Gazete Tarih – Sayı : 18/2/1954 - 8637</t>
  </si>
  <si>
    <t>Muvakkat vazife harcırahı (Yol masrafı ve yevmiye):</t>
  </si>
  <si>
    <t>olarak yol masrafı ile yevmiye verilir ve hamal (Cins ve adedi beyannamede gösterilmek</t>
  </si>
  <si>
    <t>suretiyle) bagaj ve ikametgah veya vazife mahalli ile istasyon, iskele veya durak arasındaki</t>
  </si>
  <si>
    <t>nakil vasıtası masrafları da ayrıca tediye olunur:</t>
  </si>
  <si>
    <t>1. Birinci maddede yazılı kurumlara ait bir vazifenin ifası maksadiyle muvekkaten yurt</t>
  </si>
  <si>
    <t>içinde veya dısında baska bir yere gönderilenlere;</t>
  </si>
  <si>
    <t>2. Yeni ve eski memuriyetlerine mütaallik bir meseleden dolayı bu kanuna tabi</t>
  </si>
  <si>
    <t>kurumlarca açılan bir dava sebebiyle sanık veya davalı olarak (_x0003_sten el çektirilmis olsun veya</t>
  </si>
  <si>
    <t>olmasın) baska bir yere gönderilenlerden lehinde netice hasıl olanlara;</t>
  </si>
  <si>
    <t>3. Memuriyet merkezlerinin bulundugu mahal dısındaki bir vazifeye vekaleten</t>
  </si>
  <si>
    <t>gönderilenlere;</t>
  </si>
  <si>
    <t>4. Fiilen oturdugu mahalden gayrı bir yere açıktan vekaleten gönderilenlere (yalnız</t>
  </si>
  <si>
    <t>gidis ve dönüsleri için);</t>
  </si>
  <si>
    <t>5. (Degisik: 12/1/1959 - 7187/1 md.) Muvakkat kaza salahiyeti ile gönderilenlere.</t>
  </si>
  <si>
    <t>Geçici görev gündeliginin verilebilecegi azami süre:</t>
  </si>
  <si>
    <t>Geçici bir görev ile baska bir yere gönderilenlere, görev mahalline varıs tarihinden</t>
  </si>
  <si>
    <t>itibaren bu Kanuna göre verilen gündelikler:</t>
  </si>
  <si>
    <t>a. Yurtiçinde bir yıllık dönem zarfında aynı yerde, aynı is için ve aynı sahsa 180</t>
  </si>
  <si>
    <t>günden fazla verilemez. _x0003_lk 90 gün için tam, takibeden 90 gün için 2/3 oranında ödenir.</t>
  </si>
  <si>
    <t>b. Yurtdısında ilk 180 gün tam ve müteakip günler için 2/3 oranında ödenir.</t>
  </si>
  <si>
    <t>Geçici görevlendirmelerde meydana gelecek ara vermeler bu müddetleri veya</t>
  </si>
  <si>
    <t>gündelik miktarını artırmaya neden olamaz.</t>
  </si>
  <si>
    <t>(Degisik: 16/6/1983 - 2851/3 md.) Gündelikleri 33 üncü maddenin (b) fıkrasına göre</t>
  </si>
  <si>
    <t>tespit edilenlerle, 50 nci maddede sayılanlar etüd ve insaat maksadıyla arazi üzerinde bilfiil</t>
  </si>
  <si>
    <t>çalısan yüksek mühendis, mühendis, jeolog, fen memuru, desinatör, topograf ve bunlarla</t>
  </si>
  <si>
    <t>birlikte çalısmaları zorunlu bulunan diger memur ve hizmetliler; Hükümeti temsilen</t>
  </si>
  <si>
    <t>uluslararası konferanslara katılanlar;1402 sayılı Sıkıyönetim Kanununun 26 ncı maddesinin (b)</t>
  </si>
  <si>
    <t>bendindeki personelden sıkıyönetim süresince memuriyet mahalli dısında geçici olarak</t>
  </si>
  <si>
    <t>görevlendirilenler ile bunlardan sıkıyönetim mahkemelerinde görevlendirilenler (Bu</t>
  </si>
  <si>
    <t>mahkemelerin görevleri sona erinceye kadar) ve sıkıyönetim mahkemelerince verilmis</t>
  </si>
  <si>
    <t>bulunan kararlara iliskin olarak kanunları uyarınca Askeri Yargıtay Daireler Kurulu, Daireler</t>
  </si>
  <si>
    <t>ve Bassavcılıgında görevlendirilecek tetkik hakimi, Cumhuriyet savcısı ve savcı</t>
  </si>
  <si>
    <t>yardımcılarından (Bu görevleri sona erinceye kadar) hakkında bu madde hükmü uygulanmaz.</t>
  </si>
  <si>
    <t>657 SAYILI DEVLET MEMURLARI KANUNU, 926 SAYILI TÜRK S_x0001_LAHLI</t>
  </si>
  <si>
    <t>KUVVETLER_x0001_ PERSONEL KANUNU, 2802 SAYILI HAK_x0001_MLER VE SAVCILAR</t>
  </si>
  <si>
    <t>KANUNU, 2914 SAYILI YÜKSEKÖGRET_x0001_M PERSONEL KANUNU, 5434 SAYILI</t>
  </si>
  <si>
    <t>T.C. EMEKL_x0001_ SANDIGI KANUNU _x0001_LE D_x0001_GER BAZI KANUN VE KANUN</t>
  </si>
  <si>
    <t>HÜKMÜNDE KARARNAMELERDE DEG_x0001_S_x0001_KL_x0001_K YAPILMASI,DEVLET</t>
  </si>
  <si>
    <t>MEMURLARI VE D_x0001_GER KAMU GÖREVL_x0001_LER_x0001_NE MEMUR_x0001_YET TABAN</t>
  </si>
  <si>
    <t>AYLIGI VE KIDEM AYLIGI _x0001_LE EK TAZM_x0001_NAT ÖDENMES_x0001_ HAKKINDA</t>
  </si>
  <si>
    <t>KANUN HÜKMÜNDE KARARNAME</t>
  </si>
  <si>
    <t>Kanun Hük. Kar.nin Tarihi : 27.6.1989 No : 375</t>
  </si>
  <si>
    <t>Yetki Kanununun Tarihi : 12.3.1986, No : 3268 / 9.4.1987, No : 3347 / 12.10.1988, No: 3479</t>
  </si>
  <si>
    <t>/ 1.6.1989, No : 3569</t>
  </si>
  <si>
    <t>Yayımlandıgı R. G. Tarihi : 30.6.1989 No : Mükerrer 20211</t>
  </si>
  <si>
    <t>E. 1991/33, K. 1992/32 sayılı Kararı ile; Yeniden düzenleme: 18/5/1994-KHK-527/28 md.)</t>
  </si>
  <si>
    <t>A) Aylıklarını 657 sayılı Devlet Memurları Kanunu, 926 sayılı Türk Silahlı Kuvvetleri</t>
  </si>
  <si>
    <t>Personel Kanunu, 3466 sayılı Uzman Jandarma Kanunu, 2914 sayılı Yüksekögretim Personel</t>
  </si>
  <si>
    <t>Kanunu ve 2802 sayılı Hakimler ve Savcılar Kanununa göre almakta olan personele 1000</t>
  </si>
  <si>
    <t>gösterge rakamı üzerinden memuriyet taban aylıgı ödenir.</t>
  </si>
  <si>
    <t>Birinci fıkra kapsamına girenlere her bir hizmet yılı için 15 (20) gösterge rakamı</t>
  </si>
  <si>
    <t>karsılıgı kıdem aylıgı ödenir. Ancak 25 ve daha fazla hizmet yılını dolduranlar için gösterge</t>
  </si>
  <si>
    <t>Hizmet yılları itibariyle ödenecek kıdem aylıgının tesbitinde kazanılmıs hak aylıgının</t>
  </si>
  <si>
    <t>hesabında degerlendirilen süreler esas alınır. Memuriyet taban ve kıdem aylıgı miktarları,</t>
  </si>
  <si>
    <t>bunların göstergelerine 657 sayılı Devlet Memurları Kanununun 154 üncü maddesine göre</t>
  </si>
  <si>
    <t>tesbit olunan katsayılar uygulanmak suretiyle belirlenir. Memuriyet taban aylıgı göstergesi</t>
  </si>
  <si>
    <t>için farklı katsayı tespit edile bilir. Kıdem ve memuriyet taban aylıgı göstergelerini üç katına</t>
  </si>
  <si>
    <t>kadar artırmaya Bakanlar Kurulu yetkilidir.</t>
  </si>
  <si>
    <t>9 Bu fıkrada yeralan ve kıdem aylıgının hesabına esas alınan 15 ve 375 gösterge rakamları, Bakanlar Kurulunun</t>
  </si>
  <si>
    <t>8/11/1994 tarih ve 94/6302 sayılı Kararıyla 1/1/1995 tarihinden geçerli olmak üzere sırasıyla 20'ye ve 500'e</t>
  </si>
  <si>
    <t>yükseltilmis olup, metne islenmistir. (R.G.:31/12/1994 - 22158)</t>
  </si>
  <si>
    <t>Bu aylıklara hak kazanılmasında ve ödenmesinde 657 sayılı Devlet Memurları Kanunu</t>
  </si>
  <si>
    <t>ve diger personel kanunlarının aylıklarla ilgili hükümleri uygulanır.</t>
  </si>
  <si>
    <t>Bu göstergeler 657 sayılı Kanun ve diger personel kanunlarına ve kanun hükmünde</t>
  </si>
  <si>
    <t>kararnamelere göre her ne ad altında olursa olsun ödenmekte olan zam, tazminat,ödenek,ücret</t>
  </si>
  <si>
    <t>ve benzeri ödemelerin hesabında dikkate alınmaz.</t>
  </si>
  <si>
    <t>B) …</t>
  </si>
  <si>
    <t>C) (Ek : 4/7/2001 - KHK-631/11 md.) (A) bendi kapsamına giren ve temsil tazminatı</t>
  </si>
  <si>
    <t>almayan personelden,</t>
  </si>
  <si>
    <t>1 - 7.000’den daha düsük göstergeler üzerinden makam veya yüksek hakimlik</t>
  </si>
  <si>
    <t>tazminatı öngörülen kadrolara atanmıs olanlara, 15.000 gösterge rakamını geçmemek üzere</t>
  </si>
  <si>
    <t>Bakanlar Kurulunca tespit edilecek gösterge rakamlarının memur aylıklarına uygulanan</t>
  </si>
  <si>
    <t>katsayı ile çarpımı sonucunda bulunacak miktarda görev tazminatı ödenir.</t>
  </si>
  <si>
    <t>2- Yukarıda sayılanların dısında kalanlardan en az bes hizmet yılını dolduranlara;</t>
  </si>
  <si>
    <t>hizmet sınıfı ve yılları, tabi oldukları personel kanunları, kariyerleri, kamu görevlerine giris</t>
  </si>
  <si>
    <t>dereceleri ve ögrenim durumları birlikte veya ayrı ayrı dikkate alınmak suretiyle ve 10.000</t>
  </si>
  <si>
    <t>gösterge rakamını geçmemek üzere Bakanlar Kurulunca tespit edilecek gösterge rakamlarının</t>
  </si>
  <si>
    <t>memur aylıklarına uygulanan katsayı ile çarpımı sonucunda bulunacak miktarda görev</t>
  </si>
  <si>
    <t>tazminatı ödenir.</t>
  </si>
  <si>
    <t>3- (1) ve (2) numaralı alt bentlere göre ödenecek görev tazminatının uygulanmasına</t>
  </si>
  <si>
    <t>iliskin esas ve usulleri tespit etmeye çalısanlar ve emekliler için gösterge rakamları</t>
  </si>
  <si>
    <t>belirlemeye Bakanlar Kurulu yetkilidir.</t>
  </si>
  <si>
    <t>BAKANLAR KURULU KARARI</t>
  </si>
  <si>
    <t>Karar Sayısı : 2006/10344</t>
  </si>
  <si>
    <t>Ekli “Devlet Memurlarına Ödenecek Zam ve Tazminatlara _x0003_liskin Karar”ın yürürlüge</t>
  </si>
  <si>
    <t>konulması; Devlet Personel Baskanlıgının görüsüne dayanan Maliye Bakanlıgının 10/4/2006</t>
  </si>
  <si>
    <t>tarihli ve 5760 sayılı yazısı üzerine, 657 sayılı Devlet Memurları Kanununun 152 nci</t>
  </si>
  <si>
    <t>maddesine göre, Bakanlar Kurulu’nca 17/4/2006 tarihinde kararlastırılmıstır.</t>
  </si>
  <si>
    <t>KARAR</t>
  </si>
  <si>
    <t>sartları (asaleten atanmada sınav sartı aranılan kadro veya görevler için bu sınavlara girebilme</t>
  </si>
  <si>
    <t>hakkının elde edilmis olması dahil) bir arada tasımaları,</t>
  </si>
  <si>
    <t>2) aa) Esas ve usule iliskin olarak yukarıda belirtilen sartları bir arada tasımayanlara,</t>
  </si>
  <si>
    <t>kurs, seminer ve benzeri nedenlerle vekalet görevine ara verenlere (ara verdikleri günler için),</t>
  </si>
  <si>
    <t>Kanunun 175 inci maddesindeki oranlar dikkate alınmaksızın vekalet aylıgıyla birlikte ödenir.</t>
  </si>
  <si>
    <t>DEVLET MEMURLARI KANUNU GENEL TEBL_x0001_G_x0001_</t>
  </si>
  <si>
    <t>Yürürlük Tarihi : 19-10-1978</t>
  </si>
  <si>
    <t>Bakanlıgımıza yapılan basvurularda, bir görevin vekaleten yürütülmesi halinde</t>
  </si>
  <si>
    <t>vekilde aranılacak kosullar ile bu kisilere ne sekilde yan ödeme verilecegi konularında</t>
  </si>
  <si>
    <t>duraksamalara düsüldügü belirtilerek görüs istenilmektedir.</t>
  </si>
  <si>
    <t>Vekalet Görevini Yürüteceklerde Bulunacak Kosullar :</t>
  </si>
  <si>
    <t>Bilindigi gibi Vekalet görevi ve aylık verilmesinin sartları 657 sayılı Devlet</t>
  </si>
  <si>
    <t>Memurları Kanununun 86 ncı maddesi ile düzenlenmistir. Öte yandan Basbakanlık Özlük ve</t>
  </si>
  <si>
    <t>Yazı _x0003_sleri Genel Müdürlügünün 27.1.1977 tarih ve 383-00501 sayılı yazılarında ise, Danıstay</t>
  </si>
  <si>
    <t>3 ncü Dairesinin 2.11.1977 tarih ve E. 77/1117, K. 77/1035 sayılı kararı kaynak gösterilerek,</t>
  </si>
  <si>
    <t>bir görevin vekaleten yürütülmesi halinde, görevin gerekleri ve nitelikleri degismeyeceginden</t>
  </si>
  <si>
    <t>bu görevi vekaleten yürütecek olanların asil memurun tüm yetkilerini tasımasının gerektigi ve</t>
  </si>
  <si>
    <t>hizmetin yürütülebilmesi için vekil olarak atanacakların asilde aranan kosullara sahip</t>
  </si>
  <si>
    <t>olmasının zorunlu bulundugu belirtilmektedir.</t>
  </si>
  <si>
    <t>Bu itibarla, 657 sayılı Yasanın 86 ncı maddesine göre yapılacak vekil atamalarında,</t>
  </si>
  <si>
    <t>anılan Danıstay kararına uygun olarak, vekaleten atanacak memurların, egitim durumları ve</t>
  </si>
  <si>
    <t>hizmet süreleri yönünden atanacakları derecenin zorunlu kıldıgı kosullara sahip olmaları</t>
  </si>
  <si>
    <t>gerekmektedir. Bir baska deyisle memurlar, ögrenim durumları ve hizmet sürelerine göre</t>
  </si>
  <si>
    <t>atanabilecekleri kadronun üstünde bir kadroya vekalet ettirilemezler. Örnegin 1 nci derecede</t>
  </si>
  <si>
    <t>kadrolu göreve vekalet edecek bir memurun, egitim durumu ve hizmet süresi yönünden bu</t>
  </si>
  <si>
    <t>derece için öngörülen genel kosullara veya 68 nci maddenin ( B ) bendinde öngörülen özel</t>
  </si>
  <si>
    <t>kosullara sahip olması gerekmektedir.</t>
  </si>
  <si>
    <t>Vekalet Görevini Yürütenlere Ödenecek Tazminat ve Zamlar</t>
  </si>
  <si>
    <t>657 sayılı Devlet Memurları Yasasına 31.7.1970 gün ve 1327 sayılı Yasa ile eklenen</t>
  </si>
  <si>
    <t>ve 1897 sayılı Yasa ile degistirilen is güçlügü, is riski ve temininde güçlük zamları ile mali</t>
  </si>
  <si>
    <t>sorumluluk tazminatına iliskin Ek Maddede, bu tazminat ve zamların hangi memurlara, ne</t>
  </si>
  <si>
    <t>miktarda ve ne kosullarla verileceginin, yılda bir kez olmak üzere hazırlanan Bakanlar Kurulu</t>
  </si>
  <si>
    <t>Kararında gösterilerek yürürlüge konulacagı belirtilmistir. Bu yasa hükmüne dayanılarak</t>
  </si>
  <si>
    <t>çıkartılan kararnamelerde, sözü edilen tazminat ve zamların bu kararnamelere ekli cetvellerde</t>
  </si>
  <si>
    <t>gösterilen görev ünvanını tasıyan personele, görevinin gerektirdigi hizmeti fiilen yapması</t>
  </si>
  <si>
    <t>kosulu ile ödenebilecegi kararlastırılmıstır. Yine bu kararnamelere göre cetvellerde yer alan</t>
  </si>
  <si>
    <t>ünvanlara iliskin görevleri “vekaleten” yürütenlere, asıl ve vekil olarak yürüttükleri isler için</t>
  </si>
  <si>
    <t>aynı cins tazminat veya zamların verilmesi öngörülmüs ise, bunlardan sadece miktarı fazla</t>
  </si>
  <si>
    <t>olanlar ödenecektir. Bunun yanısıra her iki göreve, farklı türden tazminat ve zamların da</t>
  </si>
  <si>
    <t>verilmesi sözkonusu ise, bu nitelikteki tazminat ve zamlar da ayrıca ilgiliye ödenebilecektir.</t>
  </si>
  <si>
    <t>Konuyu, 1978 yılında hangi görevler için ne miktarda tazminat ve zam verilecegini</t>
  </si>
  <si>
    <t>belirleyen 16.7.1978 gün ve 7/16062 sayılı Bakanlar Kurulu Kararındaki (1) sayılı Kurum</t>
  </si>
  <si>
    <t>numarası Cetvelin A - Genel _x0003_dare Hizmetleri Bölümünün 11 nci ve 16 ncı sıralarında yer</t>
  </si>
  <si>
    <t>alan görev ünvanları örnegi üzerinde daha açık biçimde belirtmek mümkündür :</t>
  </si>
  <si>
    <t>Görev Ünvanı _x0003_s Güçlügü Tem.Güçlük Zammı Zammı</t>
  </si>
  <si>
    <t>11 Genel Müdür Yardımcısı 500 550</t>
  </si>
  <si>
    <t>16 Genel Müdürlük Müsavir</t>
  </si>
  <si>
    <t>(Kadro, derecesi 1 - 2 olan) 450</t>
  </si>
  <si>
    <t>Bir “Genel Müdürlük Müsaviri” asıl görevinin yanısıra “Genel Müdür Yardımcısı”na</t>
  </si>
  <si>
    <t>da vekalet ettigi takdirde; is güçlügü zammı, her iki görev için de öngörüldügünden, yalnız</t>
  </si>
  <si>
    <t>daha yüksek olan 500 puanı ve ayrıca. Genel Müdür Yardımcısı için öngörülen 550 puan</t>
  </si>
  <si>
    <t>teminindeki güçlük zammını, toplam 1450 puanı alabilecektir.</t>
  </si>
  <si>
    <t>Asıl görevi ile birlikte bir baska görevi de vekaleten yürütmekte olanlar, her iki görev</t>
  </si>
  <si>
    <t>için öngörülen, tazminat ve zamlardan ancak belirtilen bu kosullarla yararlanacaklardır.</t>
  </si>
  <si>
    <t>Bilgi edinilmesi ve gereginin ona göre yapılması arz ve rica olunur.</t>
  </si>
  <si>
    <t>(SER_x0001_ NO 99)</t>
  </si>
  <si>
    <t>Yürürlük Tarihi : 17-05-1987</t>
  </si>
  <si>
    <t>Çesitli kamu kurum ve kuruluslarından gelen yazılarda, bos bulunan kadrolara</t>
  </si>
  <si>
    <t>vekaleten atanacaklarda, o göreve asaleten atanacakların haiz olmaları gereken sartların aranıp</t>
  </si>
  <si>
    <t>aranmayacagı konusundaki Bakanlıgımız görüsünün bildirilmesi istenilmektedir.</t>
  </si>
  <si>
    <t>1. Bir görevin vekaleten yürütülmesi halinde görevin gerekleri ve nitelikleri</t>
  </si>
  <si>
    <t>degismeyeceginden bu görevi vekaleten yürütecek olanların asil memurda aranan sartlara</t>
  </si>
  <si>
    <t>sahip olmaları gerekmektedir. Bu sebeple;</t>
  </si>
  <si>
    <t>a) 1-4 üncü dereceli kadrolara vekalet edeceklerin 657 sayılı Kanunun 68 inci</t>
  </si>
  <si>
    <t>maddesinde belirtilen sartları haiz olmaları,</t>
  </si>
  <si>
    <t>b) 5-15 inci dereceli kadrolara vekalet ettirileceklerin ögrenim durumları itibariyle</t>
  </si>
  <si>
    <t>tesbit olunan yükselinebilecek dereceyi asmamak kaydıyla vekalet ettirilecekleri kadronun</t>
  </si>
  <si>
    <t>2. Asilde aranan sartlara sahip vekil memur bulunamadıgı takdirde, hizmetin</t>
  </si>
  <si>
    <t>aksamadan yürütülebilmesi bakımından herhangi bir sekilde bosalmıs veya bos bulunan bir</t>
  </si>
  <si>
    <t>görevin öncelikle varsa yardımcıları yoksa asilde aranan sartlara en yakın personel tarafından</t>
  </si>
  <si>
    <t>tedviren gördürülmesi mümkün görülmektedir.</t>
  </si>
  <si>
    <t>3. 657 sayılı Kanunun vekalet ücreti ödenmesine iliskin 175 inci maddesine göre,</t>
  </si>
  <si>
    <t>tedvir dolayısıyla herhangi bir ödeme yapılması mümkün bulunmamaktadır.</t>
  </si>
  <si>
    <t>( Seri No: 160 )</t>
  </si>
  <si>
    <t>657 sayılı Devlet Memurları Kanunu ve aynı Kanunun ek geçici 9 uncu maddesi</t>
  </si>
  <si>
    <t>kapsamına giren kurumlardan aylık alanlara, 2006 yılında ne miktarda zam ve tazminat</t>
  </si>
  <si>
    <t>verilecegine dair 17/4/2006 tarihli ve 2006/10344 sayılı Bakanlar Kurulu Kararı ile yürürlüge</t>
  </si>
  <si>
    <t>konulan “Devlet Memurlarına Ödenecek Zam ve Tazminatlara _x0003_liskin Karar” (bundan sonra</t>
  </si>
  <si>
    <t>“Karar” olarak adlandırılacaktır) ve eki cetveller 5/5/2006 tarihli ve 26159 sayılı Resmî</t>
  </si>
  <si>
    <t>Gazetede yayımlanmıs olup söz konusu Kararının uygulanması sırasında ortaya çıkması</t>
  </si>
  <si>
    <t>muhtemel tereddütlerin giderilmesi ve uygulama birliginin saglanması amacıyla asagıdaki</t>
  </si>
  <si>
    <t>açıklamaların yapılması gerekli görülmüstür.</t>
  </si>
  <si>
    <t>…</t>
  </si>
  <si>
    <t>6- Kararın 9 uncu maddesinin birinci fıkrasında, 657 sayılı Devlet Memurları</t>
  </si>
  <si>
    <t>Kanununun 86 ncı maddesi uyarınca kurumlarınca bir göreve kurum içinden, diger</t>
  </si>
  <si>
    <t>kurumlardan veya açıktan vekalet ettirilenlere ödenecek zam ve tazminatlara iliskin</t>
  </si>
  <si>
    <t>hükümlere yer verilmistir. Buna göre:</t>
  </si>
  <si>
    <t>657 sayılı Kanunun 86 ncı maddesi uyarınca kurumlarınca bir göreve kurum içinden</t>
  </si>
  <si>
    <t>veya diger kurumlardan vekalet ettirilenlere;</t>
  </si>
  <si>
    <t>a) Vekaletin, 657 sayılı Kanunun 86 ncı maddesine binaen yapılması ve bu hususun</t>
  </si>
  <si>
    <t>b) Vekaletin, Bakanlar Kurulu kararı veya müsterek karar ile atama yapılması gereken</t>
  </si>
  <si>
    <t>kadro veya görevler için ilgili Bakan, diger kadro veya görevler için asili atamaya yetkili amir</t>
  </si>
  <si>
    <t>tarafından verilmesi,</t>
  </si>
  <si>
    <t>c) Vekillerin, genel ve ilgili özel mevzuatı uyarınca asaleten atanmada aranan tüm</t>
  </si>
  <si>
    <t>kaydıyla, vekalet ettikleri kadro veya görevler için öngörülen zam ve tazminatların</t>
  </si>
  <si>
    <t>toplam net tutarının, asli kadro veya görevleri karsılıgında fiilen aldıkları zam ve</t>
  </si>
  <si>
    <t>tazminatların toplam net tutarından fazla olması halinde, aradaki fark; 657 sayılı Kanunun</t>
  </si>
  <si>
    <t>175 inci maddesindeki oranlar (1/3 ve 2/3) dikkate alınmaksızın, vekalet görevine baslanıldıgı</t>
  </si>
  <si>
    <t>tarihten itibaren ve vekalet görevinin fiilen yapıldıgı sürece ödenecektir.</t>
  </si>
  <si>
    <t>Asaleten atanmada sınav sartı aranılan kadro veya görevlere vekalet halinde,</t>
  </si>
  <si>
    <t>vekaletten dogan zam ve tazminatların ödenebilmesi için bu sınavlara girebilmenin kosulu</t>
  </si>
  <si>
    <t>olan görevde yükselme egitimine katılmıs olma sartı aranmayacaktır.</t>
  </si>
  <si>
    <t>Yukarıda belirtilen tüm sartları bir arada tasımadıkları için tedviren</t>
  </si>
  <si>
    <t>görevlendirildikleri kabul edilecek olanlara ise bu ödemelerin yapılmasına imkan</t>
  </si>
  <si>
    <t>bulunmamaktadır.</t>
  </si>
  <si>
    <t>Örnek: Bir Bakanlıkta bos bulunan ve müsterek kararname ile atama yapılması</t>
  </si>
  <si>
    <t>gereken l inci derece kadrolu _x0003_dari ve Mali _x0003_sler Dairesi Baskanlıgı görevini vekaleten yürüten</t>
  </si>
  <si>
    <t>aynı yerdeki bir Sube Müdürüne, zam ve tazminat farkı ödenebilmesi için, (diger sartları da</t>
  </si>
  <si>
    <t>tasıması kaydıyla) vekaleten atama onayının ilgili Bakan tarafından verilmesi gerekmektedir.</t>
  </si>
  <si>
    <t>Örnek: (X) Genel Müdürlügü atama ve görevde yükselme yönetmeligi uyarınca</t>
  </si>
  <si>
    <t>asaleten atanmada belli bir hizmet bölgesinde belli bir süreyle görev yapmıs olma sartı</t>
  </si>
  <si>
    <t>öngörülmüs Sube Müdürlügü kadro görevini vekaleten yürüten bir memura, zam ve tazminat</t>
  </si>
  <si>
    <t>farkı ödenebilmesi için, (diger sartları da tasıması kaydıyla) bu memurun söz konusu hizmet</t>
  </si>
  <si>
    <t>bölgesinde aynı süreyle görev yapmıs olması sartı aranacaktır.</t>
  </si>
  <si>
    <t>Örnek: Yukarıda belirtilen sartları tasıyarak (X) Bakanlıgının Ankara _x0003_l Müdürlügünde</t>
  </si>
  <si>
    <t>l inci derece Sube Müdürü kadrosuna vekalet eden l inci derece Kimyager kadrosunda çalısan</t>
  </si>
  <si>
    <t>bir Devlet memuruna;</t>
  </si>
  <si>
    <t>-l inci derece Kimyager kadrosu için, I sayılı Cetvelin (B) bölümünün 3/b sırasından</t>
  </si>
  <si>
    <t>(775) puan is güçlügü zammı ile (1400) puan temininde güçlük zammı olmak üzere toplam</t>
  </si>
  <si>
    <t>(2175) puan zam ve II sayılı Cetvelin (E) bölümünden (normal bölge için) %130 oranında</t>
  </si>
  <si>
    <t>özel hizmet tazminatı,</t>
  </si>
  <si>
    <t>-l inci derece Sube Müdürlügü kadrosu için, I sayılı Cetvelin (A) bölümünün 25 inci</t>
  </si>
  <si>
    <t>sırasından (600) puan is güçlügü zammı, (500) puan temininde güçlük zammı ile (B)</t>
  </si>
  <si>
    <t>bölümünün Dip Not 3/a sırasından (1400) puan (Ancak Kararın 4 üncü maddesinin birinci</t>
  </si>
  <si>
    <t>fıkrasının (a) bendi geregi, istisnalar hariç temininde güçlük zammı toplamı 1800 puanı</t>
  </si>
  <si>
    <t>geçemeyeceginden 1300 puan olarak dikkate alınacaktır) temininde güçlük zammı olmak</t>
  </si>
  <si>
    <t>üzere toplam (2400) puan zam ile vekalet eden memur kimyager kariyerine haiz oldugundan</t>
  </si>
  <si>
    <t>II sayılı Cetvelin (A) bölümünün 9 uncu grubundan %145 oranında özel hizmet tazminatı,</t>
  </si>
  <si>
    <t>öngörüldügü dikkate alınarak, vekalet nedeniyle verilecek zam ve tazminatların hesabı</t>
  </si>
  <si>
    <t>(YTL olarak) su sekilde yapılacaktır.</t>
  </si>
  <si>
    <t>K_x0001_MYAGER</t>
  </si>
  <si>
    <t>(asli kadro)</t>
  </si>
  <si>
    <t>SUBE MÜDÜRÜ</t>
  </si>
  <si>
    <t>(vekalet edilen kadro)</t>
  </si>
  <si>
    <t>Hakedisler</t>
  </si>
  <si>
    <t>Zam Tutarı 2.175 x 0,01353 = 29,43 2.400 x 0,01353 = 32,47</t>
  </si>
  <si>
    <t>Tazminat Tutarı 9.500 x 0,04265 x %130 = 526,78 9.500 x 0,04265 x %145 = 587,50</t>
  </si>
  <si>
    <t>Zam ve Tazminat Toplamı 556,21 619,98</t>
  </si>
  <si>
    <t>Kesintiler</t>
  </si>
  <si>
    <t>Damga Vergisi 556,21 x %006 = 3,34 619,98 x %006 = 3,72</t>
  </si>
  <si>
    <t>Gelir Vergisi 29,43 x %15 = 4,41 32,47 x %15 = 4,87</t>
  </si>
  <si>
    <t>Kesinti Toplamı 7,75 8,59</t>
  </si>
  <si>
    <t>Net Tutar</t>
  </si>
  <si>
    <t>(556,21–7,75) = 548,46 (619,98–8,59) = 611,39</t>
  </si>
  <si>
    <t>Fark 611,39–548,46 = 62,93</t>
  </si>
  <si>
    <t>Görülecegi üzere, vekil memura, vekalet edilen Sube Müdürlügü için bu Karar</t>
  </si>
  <si>
    <t>uyarınca öngörülen zam ve tazminatların toplam net tutarının (611,39 YTL), asli kadro ve</t>
  </si>
  <si>
    <t>görevi karsılıgında fiilen alınan zam ve tazminatların toplam net tutarından (548,46 YTL)</t>
  </si>
  <si>
    <t>fazla olması nedeniyle, aradaki fark (62,93 YTL), 657 sayılı Kanunun 175 inci maddesindeki</t>
  </si>
  <si>
    <t>oranlar dikkate alınmaksızın, vekalet görevine baslanıldıgı tarihten itibaren ve vekalet</t>
  </si>
  <si>
    <t>görevinin fiilen yapıldıgı sürece ödenecektir. Ancak, burada sosyal isler, idari ve mali isler,</t>
  </si>
  <si>
    <t>personel, özlük, dıs iliskiler, donatım, levazım ve benzeri destek hizmeti yürüten bir Sube</t>
  </si>
  <si>
    <t>Müdürlügüne vekalet halinde, Sube Müdürlügü için II sayılı Cetvelin (B) Teknik Hizmetler</t>
  </si>
  <si>
    <t>Bölümünün Dip Not 3/a sırasında öngörülen 1400 puan temininde güçlük zammı</t>
  </si>
  <si>
    <t>hesaplamaya dahil edilmeyecek ve ödenmeyecektir.</t>
  </si>
  <si>
    <t>Ayrıca, Kararın 9 uncu maddesinin birinci fıkrasında belirtildigi üzere;</t>
  </si>
  <si>
    <t>a) Esas ve usule iliskin olarak yukarıda belirtilen sartları bir arada tasımayanlara,</t>
  </si>
  <si>
    <t>b) Mehil müddeti, yıllık izin, mazeret izni, hastalık izni, geçici görev, vekalet,</t>
  </si>
  <si>
    <t>c) Vekaletleri esnasında yıllık izin, mazeret izni, hastalık izni, vekalet görevine iliskin</t>
  </si>
  <si>
    <t>kurs veya seminer ve benzeri nedenlerle vekalet görevine ara verenlere (ara verdikleri günler</t>
  </si>
  <si>
    <t>d) Diger personel kanunlarına tabi olanlardan bu Karar uyarınca zam ve tazminat</t>
  </si>
  <si>
    <t>ödenmesi öngörülen kadro veya görevlere vekalet edenlere,</t>
  </si>
  <si>
    <t>e) Kurumların 190 sayılı Kanun Hükmünde Kararnameye ekli cetvellerinde kadrosu</t>
  </si>
  <si>
    <t>f) Bu Karar ve eki cetveller uyarınca zam ve tazminat ödenmesi öngörülen kadro veya</t>
  </si>
  <si>
    <t>görevlere vekalet eden her statüden sözlesmeli personele (6/2/1997 tarihli ve 97/9021 sayılı</t>
  </si>
  <si>
    <t>vekalet nedeniyle öngörülen zam ve tazminatlar ödenmeyecektir.</t>
  </si>
  <si>
    <t>Bir göreve açıktan vekalet edenlere ise, bu göreve ait zam ve tazminatlar, 657 sayılı</t>
  </si>
  <si>
    <t>Kanunun 175 inci maddesindeki oranlar dikkate alınmaksızın vekalet aylıgıyla birlikte vekalet</t>
  </si>
  <si>
    <t>görevine baslanıldıgı tarihten itibaren ödenecektir.</t>
  </si>
  <si>
    <t>Yakup TEKİN</t>
  </si>
  <si>
    <t>MALİYE BAKANLIGI</t>
  </si>
  <si>
    <t>ÇERÇEVESİNDE</t>
  </si>
  <si>
    <t>MÜESSESESİ</t>
  </si>
  <si>
    <t>İçindekiler</t>
  </si>
  <si>
    <t xml:space="preserve">1. </t>
  </si>
  <si>
    <t xml:space="preserve">2. </t>
  </si>
  <si>
    <t xml:space="preserve">Giris </t>
  </si>
  <si>
    <t>3.</t>
  </si>
  <si>
    <t xml:space="preserve">4. </t>
  </si>
  <si>
    <t xml:space="preserve">5. </t>
  </si>
  <si>
    <t>Vekalet kurumunda vekalet çesitlerine göre</t>
  </si>
  <si>
    <t xml:space="preserve">Referanslar </t>
  </si>
  <si>
    <t xml:space="preserve">İlgili Mevzuat </t>
  </si>
  <si>
    <t xml:space="preserve">Vekaletin tanımı ve kosulları </t>
  </si>
  <si>
    <t xml:space="preserve"> Vekaletin Çesitleri </t>
  </si>
  <si>
    <t xml:space="preserve">3.1. Dolu kadroya vekalet </t>
  </si>
  <si>
    <t xml:space="preserve">3.2.Bos kadroya vekalet </t>
  </si>
  <si>
    <t xml:space="preserve">Vekalet müessesesinde mali haklar </t>
  </si>
  <si>
    <t xml:space="preserve">4.1.Vekalet aylıgı </t>
  </si>
  <si>
    <t xml:space="preserve">vekalet aylıgı ile zam ve tazminat karsılastırması </t>
  </si>
  <si>
    <t xml:space="preserve">(a) Dolu kadroya vekalet çesitleri </t>
  </si>
  <si>
    <t xml:space="preserve">(a.2) Kurum dısından vekalet </t>
  </si>
  <si>
    <t xml:space="preserve">(a.3) Açıktan vekalet </t>
  </si>
  <si>
    <t xml:space="preserve">(b) Bos kadroya vekalet çesitleri </t>
  </si>
  <si>
    <t xml:space="preserve">(b.1) Kurum içinden vekalet </t>
  </si>
  <si>
    <t xml:space="preserve">(b.2) Kurum dısından vekalet </t>
  </si>
  <si>
    <t xml:space="preserve">(b.3) Açıktan vekalet </t>
  </si>
  <si>
    <t xml:space="preserve">Tablo.1 - Vekilde aranacak sartlar </t>
  </si>
  <si>
    <t xml:space="preserve">ödenebilmesi için aranan sartlar </t>
  </si>
  <si>
    <t xml:space="preserve">farklarının ödenmesi imkanı bulunmayan haller </t>
  </si>
  <si>
    <t xml:space="preserve">Tablo.4 - Dolu kadroya kurum içinden vekalet </t>
  </si>
  <si>
    <t xml:space="preserve">Tablo.5 - Dolu kadroya kurum içinden vekalet (istisnai uygulama) </t>
  </si>
  <si>
    <t xml:space="preserve">Tablo.6 - Dolu kadroya kurum dısından vekalet </t>
  </si>
  <si>
    <t xml:space="preserve">Tablo.7 - Dolu kadroya açıktan vekalet </t>
  </si>
  <si>
    <t xml:space="preserve">Tablo.8 - Bos kadroya kurum içinden vekalet </t>
  </si>
  <si>
    <t xml:space="preserve">Tablo.9 - Bos kadroya kurum dısından vekalet </t>
  </si>
  <si>
    <t xml:space="preserve">Tablo.10 - Bos kadroya açıktan vekalet </t>
  </si>
  <si>
    <t xml:space="preserve">Tablo.11 – Vekalette mali haklar özet tablosu </t>
  </si>
  <si>
    <t xml:space="preserve">sayfa no </t>
  </si>
  <si>
    <t>Memurun egitim durumu ve hizmet süresi yönünden vekaleten atanacagı derecenin zorunlu kıldıgı kosullara sahip olması.</t>
  </si>
  <si>
    <t>1-4 üncü dereceli kadrolara vekalet edeceklerin 657 sayılı Kanunun 68 inci maddesinde belirtilen sartları haiz olmaları,</t>
  </si>
  <si>
    <t>5-15 inci dereceli kadrolara vekalet ettirileceklerin ögrenim durumları itibariyle tespit olunan yükselinebilecek dereceyi asmamak kaydıyla vekalet ettirilecekleri kadronun derecesinin, kazanılmıs hak aylık derecesinin üç üst derecesinden fazla olmaması,</t>
  </si>
  <si>
    <t xml:space="preserve">Dolu Kadroya </t>
  </si>
  <si>
    <t xml:space="preserve">Boş Kadroya </t>
  </si>
  <si>
    <t xml:space="preserve">Kurum içinden </t>
  </si>
  <si>
    <t xml:space="preserve">Açıktan </t>
  </si>
  <si>
    <t xml:space="preserve">Kurum dışından </t>
  </si>
  <si>
    <t>2 Aile yardımı, dogum yardımı, ölüm yardımı, tedavi yardımı, cenaze giderlerine yardım, giyecek yardımı ve yiyecek yardımı.</t>
  </si>
  <si>
    <t>10/04/2006 tarihli ve 2006/10344 sayılı Devlet Memurlarına Ödenecek Zam ve Tazminatlara iliskin Karara atfen</t>
  </si>
  <si>
    <r>
      <rPr>
        <sz val="10"/>
        <color indexed="10"/>
        <rFont val="Arial"/>
        <family val="2"/>
        <charset val="162"/>
      </rPr>
      <t>görevlere vekalet eden her statüdeki sözlesmeli personele</t>
    </r>
    <r>
      <rPr>
        <sz val="10"/>
        <rFont val="Arial"/>
        <charset val="162"/>
      </rPr>
      <t xml:space="preserve"> (6/2/1997 tarihli ve 97/9021 sayılı</t>
    </r>
  </si>
  <si>
    <r>
      <t xml:space="preserve">ee) </t>
    </r>
    <r>
      <rPr>
        <sz val="10"/>
        <color indexed="10"/>
        <rFont val="Arial"/>
        <family val="2"/>
        <charset val="162"/>
      </rPr>
      <t>Bu Kararname uyarınca zam ve tazminat ödenmesi öngörülen kadro veya</t>
    </r>
  </si>
  <si>
    <t>Esas ve usule iliskin olarak Tablo-1’de belirtilen sartları bir arada tasımayanlara,</t>
  </si>
  <si>
    <t>----&gt;</t>
  </si>
  <si>
    <r>
      <t>Kurumların 190 sayılı Kanun Hükmünde Kararnameye (</t>
    </r>
    <r>
      <rPr>
        <sz val="10"/>
        <color indexed="10"/>
        <rFont val="Arial"/>
        <family val="2"/>
        <charset val="162"/>
      </rPr>
      <t>4</t>
    </r>
    <r>
      <rPr>
        <sz val="10"/>
        <rFont val="Arial"/>
        <family val="2"/>
        <charset val="162"/>
      </rPr>
      <t>) ekli cetvellerde kadrosu</t>
    </r>
  </si>
  <si>
    <t>(4) Genel Kadro ve Usulü Hakkında Kanun Hükmünde Kararname: kapsamında bulunan kamu kurum ve</t>
  </si>
  <si>
    <r>
      <t>Buna göre 6245 sayılı Harcırah Kanununun “Muvakkat(</t>
    </r>
    <r>
      <rPr>
        <sz val="10"/>
        <color indexed="10"/>
        <rFont val="Arial"/>
        <family val="2"/>
        <charset val="162"/>
      </rPr>
      <t>5)</t>
    </r>
    <r>
      <rPr>
        <sz val="10"/>
        <rFont val="Arial"/>
        <charset val="162"/>
      </rPr>
      <t xml:space="preserve"> vazife harcırahı (Yol masrafı</t>
    </r>
  </si>
  <si>
    <r>
      <t>degil, asli görevlerine ait kadronun gündeligi...”(</t>
    </r>
    <r>
      <rPr>
        <sz val="10"/>
        <color indexed="10"/>
        <rFont val="Arial"/>
        <family val="2"/>
        <charset val="162"/>
      </rPr>
      <t>6)</t>
    </r>
    <r>
      <rPr>
        <sz val="10"/>
        <rFont val="Arial"/>
        <charset val="162"/>
      </rPr>
      <t xml:space="preserve"> nin ödenecegidir.</t>
    </r>
  </si>
  <si>
    <t>İşlerinden geçici olarak ayrılan memurların yerlerine kurum içinden vekil atanması</t>
  </si>
  <si>
    <t>Zam ve tazminatlar ödenmez.</t>
  </si>
  <si>
    <t>DOLU 
KADROYA VEKALET</t>
  </si>
  <si>
    <t>Kurum içinden vekalet</t>
  </si>
  <si>
    <t>--&gt; --&gt;</t>
  </si>
  <si>
    <t>Vekalet görevinin 3 aydan fazla devam eden süresi için vekalet aylıgı ödenir.</t>
  </si>
  <si>
    <t xml:space="preserve">Kurum içinden vekalt </t>
  </si>
  <si>
    <t xml:space="preserve">İlkokul   öğretmenliğine atanan öğretmenler ile veznedarlık görevine atananlar </t>
  </si>
  <si>
    <t>Göreve başladıkları tarihten   itibaren vekalet aylığı ödenir.</t>
  </si>
  <si>
    <t>İşlerinden geçici olarak ayrılan memurların yerlerine kurum dısından vekil atanması</t>
  </si>
  <si>
    <t>Kurum kadroya vekalet</t>
  </si>
  <si>
    <t xml:space="preserve">Vekalet görevinin başladığı tarihten itibaren                              vekalet aylığı ödenir. </t>
  </si>
  <si>
    <t>Memurlara tanınan sosyal haklardan yararlanır</t>
  </si>
  <si>
    <t>Zam ve tazminatların ödenir.</t>
  </si>
  <si>
    <t>İhdas edilmis bir kadronun bosalması halinde söz konusu bos kadroya kurum içinden</t>
  </si>
  <si>
    <t>Vekalet Aylığı Ödenmez.</t>
  </si>
  <si>
    <t>Kurum İçinden Vekalet</t>
  </si>
  <si>
    <t xml:space="preserve">Boş durumdaki saymanlık kadrolarına atanan vekil memurlar </t>
  </si>
  <si>
    <t>Vekalet görevinin başladığı tarihten itibaren
 vekalet aylığı ödenir.</t>
  </si>
  <si>
    <t>İhdas edilmis bir kadronun bosalması halinde söz konusu bos kadroya kurum dısından</t>
  </si>
  <si>
    <t>BOŞ KADROYA VEKALET</t>
  </si>
  <si>
    <t>BOŞ 
KADROYA VEKALET</t>
  </si>
  <si>
    <t>Kurum dışından Vekalet</t>
  </si>
  <si>
    <t xml:space="preserve">Belediyelerde yer alan boş durumdaki veteriner hekim veya hayvan sağlık memuru kadrolaran atanan vekil memurlar </t>
  </si>
  <si>
    <r>
      <t>köy imamlıgına ve kasaba imamlıgına ait bos kadrolara açıktan vekil atanabilir.(</t>
    </r>
    <r>
      <rPr>
        <sz val="10"/>
        <color indexed="10"/>
        <rFont val="Arial"/>
        <family val="2"/>
        <charset val="162"/>
      </rPr>
      <t>7</t>
    </r>
    <r>
      <rPr>
        <sz val="10"/>
        <rFont val="Arial"/>
        <charset val="162"/>
      </rPr>
      <t>)</t>
    </r>
  </si>
  <si>
    <t xml:space="preserve">SADECE
İlkokul öğretmenliğine, 
diş tabipliğine, eczacılığa, köy ve beldelerdeki ebelik ve hemşireliğe, mühendis ve mimarlığa, veterinerliğe, köy imamlığına ve kasaba imamlığına ait boş kadrolara açıktan vekalet </t>
  </si>
  <si>
    <r>
      <t xml:space="preserve">Memurlara tanınan sosyal haklardan yararlanlır. </t>
    </r>
    <r>
      <rPr>
        <sz val="10"/>
        <color indexed="10"/>
        <rFont val="Arial"/>
        <family val="2"/>
        <charset val="162"/>
      </rPr>
      <t>(8</t>
    </r>
    <r>
      <rPr>
        <sz val="10"/>
        <rFont val="Arial"/>
        <family val="2"/>
        <charset val="162"/>
      </rPr>
      <t>)</t>
    </r>
  </si>
  <si>
    <t xml:space="preserve">VEKALETİN DURUMU </t>
  </si>
  <si>
    <t xml:space="preserve">KURUM İÇİNDEN VEKALET </t>
  </si>
  <si>
    <t xml:space="preserve">AÇIKTAN VEKALET </t>
  </si>
  <si>
    <t xml:space="preserve">KURUM DIŞINDAN VEKALET </t>
  </si>
  <si>
    <t xml:space="preserve">Mehil Müddeti </t>
  </si>
  <si>
    <t xml:space="preserve">Yılık İzin </t>
  </si>
  <si>
    <t xml:space="preserve">Mazeret İzni </t>
  </si>
  <si>
    <t xml:space="preserve">Hastalık İzni </t>
  </si>
  <si>
    <t xml:space="preserve">Aylıksız İzin </t>
  </si>
  <si>
    <t xml:space="preserve">Görevden Uzaklaştırma </t>
  </si>
  <si>
    <t xml:space="preserve">Hizmet İçi Eğitim </t>
  </si>
  <si>
    <t xml:space="preserve">Kurs veya seminer </t>
  </si>
  <si>
    <t xml:space="preserve">Kadro ihdas edilmiş ancak atama  yapılmamış veya başka yere atanmış </t>
  </si>
  <si>
    <t xml:space="preserve">Emeklilik </t>
  </si>
  <si>
    <t xml:space="preserve">Ölüm </t>
  </si>
  <si>
    <t xml:space="preserve">Çekilme </t>
  </si>
  <si>
    <t xml:space="preserve">Çekilmiş sayılma </t>
  </si>
  <si>
    <t xml:space="preserve">Memuriyetten çıkarılma </t>
  </si>
  <si>
    <t>2- Zam ve tazminat farkı ödenmez.
(Aylıksız izin hariç)</t>
  </si>
  <si>
    <r>
      <rPr>
        <b/>
        <sz val="8"/>
        <rFont val="Arial"/>
        <family val="2"/>
        <charset val="162"/>
      </rPr>
      <t>İstisna:</t>
    </r>
    <r>
      <rPr>
        <sz val="8"/>
        <rFont val="Arial"/>
        <family val="2"/>
        <charset val="162"/>
      </rPr>
      <t xml:space="preserve"> İlkokul öğretmenliğine ve Veznedarlığa atananlara vekalette vekile göreve başladığı tarihden itibren vekalet edilen kadro derecesinin 1. kademe aylığının (aylık+ekgösterge)1/3 ü vekalet aylığı olarak ödenir. </t>
    </r>
  </si>
  <si>
    <t xml:space="preserve">BOŞ KADRO </t>
  </si>
  <si>
    <t xml:space="preserve">DOLU KADRO </t>
  </si>
  <si>
    <t>2547 S.K. Göre  2. GÖREV  MAAŞINA AİT  VEKALET BORDRO</t>
  </si>
  <si>
    <t>1- Vekalet görevine baslanıldıgı tarihten itibaren, vekalet edilen kadro derecesinin 1. kademe aylıgının(aylık+ek gösterge) 2/3'ü ile taban aylıgının 2/3'ü ödenir.</t>
  </si>
  <si>
    <t>3- Memurlara tanınan sosyal haklardan yararlandırılır.</t>
  </si>
  <si>
    <t>1- Vekalet görevine baslanıldıgı tarihten itibaren, vekalet edilen kadro derecesinin 1. kademe aylıgının(aylık + ek gösterge) 1/3'ü vekalet aylıgı olarak ödenir.</t>
  </si>
  <si>
    <t>NOT - 657 sayılı Kanunun 175 inci maddesi uyarınca, bulundukları yerden baska bir yerdeki göreve vekaleten atanan memurlara, 6245 sayılı Harcırah Kanununa göre yol gideri ile görevleri süresince gündelik verilir, bunlara ayrıca vekalet aylıgı ödenmez. Bu durumda olan açıktan vekillere ise vekalet aylıgı ile zam ve tazminatlara ilave olmak üzere, sadece gidis ve dönüsleri için yol gideri ile gündelik verilir.</t>
  </si>
  <si>
    <t>1-Vekalet görevine başlanıldığı tarihten itibaren vekalet edilen kadro derecesinin 1. kademe yalığının (aylık+ekgisterge) 2/3 ile taban aylığının 2/3'ü ödenir.</t>
  </si>
  <si>
    <t xml:space="preserve">2- Zam ve tazminatların tamamı ödenir. </t>
  </si>
  <si>
    <t xml:space="preserve">3- Memurlara tanınan sosyal haklardan yararlandırılır. </t>
  </si>
  <si>
    <t xml:space="preserve">NOT: Boş kadroların hepsine açıktan vekil atanamaz.  Sadece boş durumdaki ilkokul öğretmenliği (yaz tatili hariç) tabiplik, diş tabipliği, eczacılık, köy ve beldelerdeki ebelik ve hemşirelik, mühendis ve mimarlık, veterinerlik, köy ve kasaba imamlığı kadrolarına açıktan vekil atanabilir. </t>
  </si>
  <si>
    <t>2- Zam ve tazminatlar: vekilin vekalet ettigi kadro veya görev için öngörülen zam ve tazminatların toplam net tutarının, asli kadro veya görevleri için öngörülen zam ve tazminatların toplam net tutarından fazla olması halinde, aradaki fark ödenir.</t>
  </si>
  <si>
    <t>İstisna: Saymanlık kadrosu ile Belediyelerin veterinerlik veya hayvan saglık memurlugu hizmetlerini ifa etmek üzere vekil olarak görevlendirilenlere göreve baslanıldıgı tarihten itibaren vekalet edilen kadro derecesinin 1. kademe aylıgının (aylık + ek gösterge) 1/3'ü vekalet aylıgı olarak ödenir.</t>
  </si>
  <si>
    <t xml:space="preserve"> 1- Aylıksız vekalet asıldır.</t>
  </si>
  <si>
    <t>1- Aylıksız vekalet asıldır.</t>
  </si>
  <si>
    <t>İstisnası: Saymanlık kadrosuna vekalette vekalet görevinin basladıgı tarihten itibaren vekalet edilen kadro derecesinin 1. kademe aylıgının (aylık + ek gösterge) 1/3'ü vekalet aylıgı olarak ödenir.</t>
  </si>
  <si>
    <t>8  Aile yardımı, dogum yardımı, ölüm yardımı, tedavi yardımı, cenaze giderlerine yardım, giyecek yardımı ve</t>
  </si>
  <si>
    <t>ARICI, Hüseyin (2003), Vekalet Aylıgı Ödemede Asilde Aranan Sartları Tasıma, Mali Kılavuz, Sayı: 20, 45-50</t>
  </si>
  <si>
    <t>ÇELİK, Kemal (2006), Devlet Memurları Kanunu, T.C. Maliye Bakanlıgı Bütçe ve Mali Kontrol Genel Müdürlügü, Sayı: 2006/1</t>
  </si>
  <si>
    <t>İLGİLİ  MEVZUAT</t>
  </si>
  <si>
    <t>Madde 36 – (Degisik: 30/5/1974 - KHK - 12; Degistirilerek kabul: 15/5/1975 - 1897/1 md.)</t>
  </si>
  <si>
    <t>I - GENEL İDARE HİZMETLERİ SINIFI</t>
  </si>
  <si>
    <t>II - TEKNİK HİZMETLER SINIFI</t>
  </si>
  <si>
    <t>III - SAGLIK HİİİZMETLERİ VE YARDIMCI SAGLIK HİZMETLERİ SINIFI</t>
  </si>
  <si>
    <t>IV - EGİTİM VE ÖGRETİM HİZMETLERİ SINIFI</t>
  </si>
  <si>
    <t>V - AVUKATLIK HİZMETLERİ SINIFI</t>
  </si>
  <si>
    <t>VI - DİN HİZMETLERİ SINIFI</t>
  </si>
  <si>
    <t>VII - EMNİYET HİZMETLER SINIFI</t>
  </si>
  <si>
    <t>VIII - YARDIMCI HİZMETLER SINIFI</t>
  </si>
  <si>
    <t>IX - MÜLKİ İDARE AMİRLİGİ HİZMETLERİ SINIFI:</t>
  </si>
  <si>
    <t>X - MİLLİ İSTİHBARAT HİZMETLERİ SINIFI:</t>
  </si>
  <si>
    <t>Yükselinebilecek</t>
  </si>
  <si>
    <t>Ögrenim durumu</t>
  </si>
  <si>
    <t xml:space="preserve"> Derece </t>
  </si>
  <si>
    <t xml:space="preserve">Kademe </t>
  </si>
  <si>
    <t xml:space="preserve">Derece </t>
  </si>
  <si>
    <t>Kademe</t>
  </si>
  <si>
    <t>Son</t>
  </si>
  <si>
    <t xml:space="preserve">İlkokulu bitirenler </t>
  </si>
  <si>
    <t xml:space="preserve">Ortaokulu bitirenler </t>
  </si>
  <si>
    <t>ögrenimi bitirenler</t>
  </si>
  <si>
    <t xml:space="preserve">veya teknik ögrenimi bitirenler </t>
  </si>
  <si>
    <t xml:space="preserve">ögrenimi bitirenler </t>
  </si>
  <si>
    <t xml:space="preserve">Liseyi bitirenler </t>
  </si>
  <si>
    <t xml:space="preserve">bitirenler </t>
  </si>
  <si>
    <t>1 yıllık mesleki veya</t>
  </si>
  <si>
    <t xml:space="preserve"> teknik ögrenimi bitirenler </t>
  </si>
  <si>
    <t xml:space="preserve">mesleki ögrenimi bitirenler </t>
  </si>
  <si>
    <t xml:space="preserve">2 yıl süreli yüksek ögrenimi bitirenler </t>
  </si>
  <si>
    <t xml:space="preserve">3 yıl süreli yüksek ögrenimi bitirenler </t>
  </si>
  <si>
    <t xml:space="preserve">4 yıl süreli yüksek ögrenimi bitirenler </t>
  </si>
  <si>
    <t xml:space="preserve">5 yıl süreli yüksek ögrenimi Bitirenler </t>
  </si>
  <si>
    <t xml:space="preserve">6 yıl süreli yüksek ögrenimi bitirenler </t>
  </si>
  <si>
    <r>
      <t>(</t>
    </r>
    <r>
      <rPr>
        <i/>
        <sz val="10"/>
        <rFont val="Times New Roman"/>
        <family val="1"/>
        <charset val="162"/>
      </rPr>
      <t>Degisik: 23/2/1995 - KHK - 547/7 md.)</t>
    </r>
    <r>
      <rPr>
        <sz val="10"/>
        <rFont val="Arial"/>
        <charset val="162"/>
      </rPr>
      <t xml:space="preserve"> Basbakanlık Yüksek Denetleme Kurulu</t>
    </r>
  </si>
  <si>
    <r>
      <rPr>
        <b/>
        <sz val="10"/>
        <rFont val="Arial"/>
        <family val="2"/>
        <charset val="162"/>
      </rPr>
      <t xml:space="preserve">Madde 45 </t>
    </r>
    <r>
      <rPr>
        <sz val="10"/>
        <rFont val="Arial"/>
        <charset val="162"/>
      </rPr>
      <t>– (Degisik: 30/5/1974 - KHK/12; Aynen kabul: 15/5/1975 - 1897/1 md.)</t>
    </r>
  </si>
  <si>
    <r>
      <rPr>
        <b/>
        <sz val="10"/>
        <rFont val="Arial"/>
        <family val="2"/>
        <charset val="162"/>
      </rPr>
      <t>B) Ek Gösterge</t>
    </r>
    <r>
      <rPr>
        <sz val="10"/>
        <rFont val="Arial"/>
        <family val="2"/>
        <charset val="162"/>
      </rPr>
      <t>:</t>
    </r>
    <r>
      <rPr>
        <i/>
        <sz val="10"/>
        <rFont val="Arial"/>
        <family val="2"/>
        <charset val="162"/>
      </rPr>
      <t xml:space="preserve"> </t>
    </r>
    <r>
      <rPr>
        <i/>
        <sz val="10"/>
        <rFont val="Times New Roman"/>
        <family val="1"/>
        <charset val="162"/>
      </rPr>
      <t>(Degisik: 9/4/1990 - KHK - 418/2 md.; iptal: Ana. Mah.'nin</t>
    </r>
  </si>
  <si>
    <r>
      <rPr>
        <b/>
        <sz val="10"/>
        <rFont val="Arial"/>
        <family val="2"/>
        <charset val="162"/>
      </rPr>
      <t>A) Aylık Göstergesi:</t>
    </r>
    <r>
      <rPr>
        <sz val="10"/>
        <rFont val="Arial"/>
        <charset val="162"/>
      </rPr>
      <t xml:space="preserve"> Bütün sınıflar itibariyle her derece ve kademenin aylıklarının</t>
    </r>
  </si>
  <si>
    <r>
      <rPr>
        <b/>
        <sz val="10"/>
        <rFont val="Arial"/>
        <family val="2"/>
        <charset val="162"/>
      </rPr>
      <t>Madde 43 –</t>
    </r>
    <r>
      <rPr>
        <sz val="10"/>
        <rFont val="Arial"/>
        <charset val="162"/>
      </rPr>
      <t xml:space="preserve"> (Degisik: 12/2/1982 - 2595/1 md.)</t>
    </r>
  </si>
  <si>
    <r>
      <rPr>
        <b/>
        <sz val="10"/>
        <rFont val="Arial"/>
        <family val="2"/>
        <charset val="162"/>
      </rPr>
      <t>Madde 48 –</t>
    </r>
    <r>
      <rPr>
        <sz val="10"/>
        <rFont val="Arial"/>
        <charset val="162"/>
      </rPr>
      <t xml:space="preserve"> (</t>
    </r>
    <r>
      <rPr>
        <sz val="10"/>
        <rFont val="Times New Roman"/>
        <family val="1"/>
        <charset val="162"/>
      </rPr>
      <t>Degisik: 12/5/1982 - 2670/14 md</t>
    </r>
    <r>
      <rPr>
        <sz val="10"/>
        <rFont val="Arial"/>
        <charset val="162"/>
      </rPr>
      <t>.)</t>
    </r>
  </si>
  <si>
    <r>
      <t>5. (</t>
    </r>
    <r>
      <rPr>
        <i/>
        <sz val="10"/>
        <rFont val="Times New Roman"/>
        <family val="1"/>
        <charset val="162"/>
      </rPr>
      <t>Degisik: 10/1/1991 - 3697/1 md</t>
    </r>
    <r>
      <rPr>
        <sz val="10"/>
        <rFont val="Arial"/>
        <charset val="162"/>
      </rPr>
      <t>.) Taksirli suçlar ve asagıda sayılan suçlar dısında</t>
    </r>
  </si>
  <si>
    <t>Devlet Memurlugunda _x0001_ilerleme ve Yükselmeler</t>
  </si>
  <si>
    <t>a) (Degisik: 26/6/1984 - KHK 241/4 md.) Üst dereceden bos bir kadronun bulunması,</t>
  </si>
  <si>
    <t>b) Derecesi içinde en az 3 yıl ve bu derecenin 3 üncü kademesinde 1 yıl bulunmus,</t>
  </si>
  <si>
    <t>d) Sicil bakımından üst dereceleri yükselebilecek nitelikte bulundugunun saptanmıs,</t>
  </si>
  <si>
    <t>a. 1 nci dereceli görevlerden ek göstergesi 650 ve daha yukarıda olanlar için en az 12 yıl</t>
  </si>
  <si>
    <t>b. 1 ve 2 nci derece görevlerden ek göstergesi 650'den az olanlar için en az 10 yıl,</t>
  </si>
  <si>
    <r>
      <rPr>
        <i/>
        <sz val="10"/>
        <rFont val="Times New Roman"/>
        <family val="1"/>
        <charset val="162"/>
      </rPr>
      <t>(Degisik: 27/6/1989 - KHK - 375/7 Md</t>
    </r>
    <r>
      <rPr>
        <sz val="10"/>
        <rFont val="Arial"/>
        <charset val="162"/>
      </rPr>
      <t>.) 8.6.1984 tarih ve 217 sayılı Kanun</t>
    </r>
  </si>
  <si>
    <r>
      <rPr>
        <i/>
        <sz val="10"/>
        <rFont val="Times New Roman"/>
        <family val="1"/>
        <charset val="162"/>
      </rPr>
      <t>(Degisik: 6/7/1995 - KHK - 562/5 md</t>
    </r>
    <r>
      <rPr>
        <sz val="10"/>
        <rFont val="Arial"/>
        <charset val="162"/>
      </rPr>
      <t>.) Bu zam ve tazminatlara hak kazanmada ve</t>
    </r>
  </si>
  <si>
    <r>
      <rPr>
        <b/>
        <sz val="10"/>
        <rFont val="Arial"/>
        <family val="2"/>
        <charset val="162"/>
      </rPr>
      <t>Madde 154</t>
    </r>
    <r>
      <rPr>
        <sz val="10"/>
        <rFont val="Arial"/>
        <charset val="162"/>
      </rPr>
      <t xml:space="preserve"> – (</t>
    </r>
    <r>
      <rPr>
        <i/>
        <sz val="10"/>
        <rFont val="Times New Roman"/>
        <family val="1"/>
        <charset val="162"/>
      </rPr>
      <t>Degisik: 13/7/1993 - KHK - 486/24 md</t>
    </r>
    <r>
      <rPr>
        <sz val="10"/>
        <rFont val="Arial"/>
        <charset val="162"/>
      </rPr>
      <t>.)</t>
    </r>
  </si>
  <si>
    <r>
      <rPr>
        <b/>
        <sz val="10"/>
        <rFont val="Arial"/>
        <family val="2"/>
        <charset val="162"/>
      </rPr>
      <t xml:space="preserve">Madde 174 </t>
    </r>
    <r>
      <rPr>
        <sz val="10"/>
        <rFont val="Arial"/>
        <charset val="162"/>
      </rPr>
      <t>–Vekalet aylıklarının ödenebilmesi için görevin fiilen yapılması sarttır.</t>
    </r>
  </si>
  <si>
    <r>
      <rPr>
        <b/>
        <sz val="10"/>
        <rFont val="Arial"/>
        <family val="2"/>
        <charset val="162"/>
      </rPr>
      <t>Madde 175 –</t>
    </r>
    <r>
      <rPr>
        <sz val="10"/>
        <rFont val="Arial"/>
        <family val="2"/>
        <charset val="162"/>
      </rPr>
      <t xml:space="preserve"> (Degisik: 30/5/1974 - KHK/12; Degistirilerek kabul: 15/5/1975 - 1897/1 md.)</t>
    </r>
  </si>
  <si>
    <r>
      <rPr>
        <i/>
        <sz val="10"/>
        <rFont val="Times New Roman"/>
        <family val="1"/>
        <charset val="162"/>
      </rPr>
      <t>(Ek : 4/7/2001 - KHK- 631/5 md</t>
    </r>
    <r>
      <rPr>
        <sz val="10"/>
        <rFont val="Arial"/>
        <charset val="162"/>
      </rPr>
      <t>.) Ancak, kurum içinden veya diger kurumlardan</t>
    </r>
  </si>
  <si>
    <r>
      <t>(</t>
    </r>
    <r>
      <rPr>
        <i/>
        <sz val="10"/>
        <rFont val="Times New Roman"/>
        <family val="1"/>
        <charset val="162"/>
      </rPr>
      <t>Degisik: 26/6/1984 - KHK 241/9 md</t>
    </r>
    <r>
      <rPr>
        <sz val="10"/>
        <rFont val="Arial"/>
        <charset val="162"/>
      </rPr>
      <t>.) 88 inci maddeye göre ikinci görev verilen</t>
    </r>
  </si>
  <si>
    <r>
      <t>(</t>
    </r>
    <r>
      <rPr>
        <i/>
        <sz val="10"/>
        <rFont val="Times New Roman"/>
        <family val="1"/>
        <charset val="162"/>
      </rPr>
      <t>Degisik: 22/8/1989 - KHK - 378/4 md</t>
    </r>
    <r>
      <rPr>
        <sz val="10"/>
        <rFont val="Arial"/>
        <charset val="162"/>
      </rPr>
      <t>) Açıktan vekil olarak atananlar bu Kanunla</t>
    </r>
  </si>
  <si>
    <r>
      <rPr>
        <b/>
        <sz val="10"/>
        <rFont val="Arial"/>
        <family val="2"/>
        <charset val="162"/>
      </rPr>
      <t>Madde 14 –</t>
    </r>
    <r>
      <rPr>
        <sz val="10"/>
        <rFont val="Arial"/>
        <charset val="162"/>
      </rPr>
      <t xml:space="preserve"> Asagıda gösterilen memur ve hizmetlilere muvakkat vazife harcırahı</t>
    </r>
  </si>
  <si>
    <r>
      <rPr>
        <b/>
        <sz val="10"/>
        <rFont val="Arial"/>
        <family val="2"/>
        <charset val="162"/>
      </rPr>
      <t>Madde 42 –</t>
    </r>
    <r>
      <rPr>
        <sz val="10"/>
        <rFont val="Arial"/>
        <charset val="162"/>
      </rPr>
      <t xml:space="preserve"> (Degisik: 11/12/1981 - 2562/17 md.)</t>
    </r>
  </si>
  <si>
    <r>
      <rPr>
        <b/>
        <sz val="10"/>
        <rFont val="Arial"/>
        <family val="2"/>
        <charset val="162"/>
      </rPr>
      <t>Madde 1 –</t>
    </r>
    <r>
      <rPr>
        <sz val="10"/>
        <rFont val="Arial"/>
        <charset val="162"/>
      </rPr>
      <t xml:space="preserve"> (</t>
    </r>
    <r>
      <rPr>
        <i/>
        <sz val="10"/>
        <rFont val="Times New Roman"/>
        <family val="1"/>
        <charset val="162"/>
      </rPr>
      <t>Degisik:5/7/1991-KHK-433/11 md.; İptal: Ana.Mah'nin 5/5/1992 tarih ve</t>
    </r>
  </si>
  <si>
    <r>
      <t>rakamı 375 (500) olarak uygulanır.</t>
    </r>
    <r>
      <rPr>
        <sz val="10"/>
        <color indexed="10"/>
        <rFont val="Arial"/>
        <family val="2"/>
        <charset val="162"/>
      </rPr>
      <t>9</t>
    </r>
  </si>
  <si>
    <t>DEVLET MEMURLARINA ÖDENECEK ZAM VE TAZMiNATLARA _x0001_iLiSKiN</t>
  </si>
  <si>
    <r>
      <rPr>
        <b/>
        <sz val="10"/>
        <rFont val="Arial"/>
        <family val="2"/>
        <charset val="162"/>
      </rPr>
      <t>MADDE 9 -</t>
    </r>
    <r>
      <rPr>
        <sz val="10"/>
        <rFont val="Arial"/>
        <charset val="162"/>
      </rPr>
      <t xml:space="preserve"> (1) 657 sayılı Kanunun 86 ncı maddesi uyarınca;</t>
    </r>
  </si>
  <si>
    <t>DEVLET MEMURLARI KANUNU GENEL TEBLiG_x0001_</t>
  </si>
  <si>
    <t>( SERİ NO 52)</t>
  </si>
  <si>
    <t>x</t>
  </si>
  <si>
    <t xml:space="preserve">     TEDVİREN ATAMA </t>
  </si>
  <si>
    <t xml:space="preserve">     Tedviren atama diye bir kavram vardır. asalaten atamanın mümkün olmadığı durumlarda ilgili makama vekalet edecek kişi eğer o makamın niteliklerine haiz değilse o makama tedviren vekalet eder.
    vekaleten atanan kişi makamın niteliklerine haizdir.       </t>
  </si>
  <si>
    <r>
      <t xml:space="preserve">MAAŞ KATSAYISI </t>
    </r>
    <r>
      <rPr>
        <b/>
        <i/>
        <sz val="11"/>
        <color indexed="10"/>
        <rFont val="Arial"/>
        <family val="2"/>
        <charset val="162"/>
      </rPr>
      <t xml:space="preserve"> </t>
    </r>
    <r>
      <rPr>
        <b/>
        <i/>
        <sz val="13"/>
        <color indexed="10"/>
        <rFont val="Arial"/>
        <family val="2"/>
        <charset val="162"/>
      </rPr>
      <t xml:space="preserve">DÖNEME AİT GEÇERLİ OLAN </t>
    </r>
  </si>
  <si>
    <r>
      <t xml:space="preserve">MAAŞ KATSAYISI   Ocak -  Temmuz  </t>
    </r>
    <r>
      <rPr>
        <b/>
        <i/>
        <sz val="13"/>
        <color indexed="10"/>
        <rFont val="Arial"/>
        <family val="2"/>
        <charset val="162"/>
      </rPr>
      <t>YENİ KATSATI</t>
    </r>
    <r>
      <rPr>
        <b/>
        <i/>
        <sz val="11"/>
        <color indexed="8"/>
        <rFont val="Arial"/>
        <family val="2"/>
      </rPr>
      <t xml:space="preserve"> sadece Fark için giriniz </t>
    </r>
  </si>
  <si>
    <t>Strateji Geliştirme Daire Başkanlığı</t>
  </si>
  <si>
    <t>…………….</t>
  </si>
  <si>
    <t>Şube Müdürü</t>
  </si>
  <si>
    <t>………………….</t>
  </si>
  <si>
    <t>………………………..</t>
  </si>
  <si>
    <t>Dekan</t>
  </si>
  <si>
    <t>Yıldırım Beyazıt Üniv.</t>
  </si>
  <si>
    <t>Strateji Daire Bşk</t>
  </si>
  <si>
    <t xml:space="preserve"> Muhasebe Kesin Hesap Şb</t>
  </si>
  <si>
    <t>Karabük Üniversitesi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</si>
</sst>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87" formatCode="_-* #,##0.00_-;\-* #,##0.00_-;_-* &quot;-&quot;??_-;_-@_-"/>
    <numFmt numFmtId="194" formatCode="#,##0.000000"/>
    <numFmt numFmtId="195" formatCode="0.000000"/>
    <numFmt numFmtId="196" formatCode="yyyy"/>
    <numFmt numFmtId="197" formatCode="mm"/>
    <numFmt numFmtId="198" formatCode="#\ ###\ ###\ ###"/>
    <numFmt numFmtId="199" formatCode="#,##0.00\ "/>
    <numFmt numFmtId="200" formatCode="#,###"/>
    <numFmt numFmtId="205" formatCode="0.0%"/>
  </numFmts>
  <fonts count="161" x14ac:knownFonts="1">
    <font>
      <sz val="10"/>
      <name val="Arial"/>
      <charset val="162"/>
    </font>
    <font>
      <sz val="10"/>
      <name val="Arial"/>
      <charset val="162"/>
    </font>
    <font>
      <u/>
      <sz val="10"/>
      <color indexed="12"/>
      <name val="Arial"/>
      <family val="2"/>
      <charset val="162"/>
    </font>
    <font>
      <b/>
      <sz val="18"/>
      <color indexed="8"/>
      <name val="Arial"/>
      <family val="2"/>
    </font>
    <font>
      <sz val="18"/>
      <color indexed="8"/>
      <name val="Arial"/>
      <family val="2"/>
    </font>
    <font>
      <sz val="18"/>
      <name val="Arial"/>
      <family val="2"/>
    </font>
    <font>
      <sz val="11"/>
      <color indexed="8"/>
      <name val="Arial"/>
      <family val="2"/>
    </font>
    <font>
      <b/>
      <sz val="11"/>
      <color indexed="8"/>
      <name val="Arial"/>
      <family val="2"/>
    </font>
    <font>
      <sz val="8"/>
      <color indexed="8"/>
      <name val="Arial"/>
      <family val="2"/>
    </font>
    <font>
      <b/>
      <sz val="18"/>
      <name val="Arial"/>
      <family val="2"/>
    </font>
    <font>
      <b/>
      <sz val="14"/>
      <name val="Arial"/>
      <family val="2"/>
    </font>
    <font>
      <b/>
      <sz val="9"/>
      <color indexed="8"/>
      <name val="Arial"/>
      <family val="2"/>
    </font>
    <font>
      <sz val="10"/>
      <color indexed="8"/>
      <name val="Arial"/>
      <family val="2"/>
    </font>
    <font>
      <b/>
      <sz val="10"/>
      <color indexed="8"/>
      <name val="Arial"/>
      <family val="2"/>
    </font>
    <font>
      <b/>
      <sz val="20"/>
      <color indexed="10"/>
      <name val="Arial Tur"/>
      <family val="2"/>
      <charset val="162"/>
    </font>
    <font>
      <sz val="22"/>
      <name val="Arial Tur"/>
      <family val="2"/>
      <charset val="162"/>
    </font>
    <font>
      <b/>
      <sz val="12"/>
      <color indexed="8"/>
      <name val="Arial"/>
      <family val="2"/>
    </font>
    <font>
      <b/>
      <sz val="12"/>
      <name val="Arial"/>
      <family val="2"/>
    </font>
    <font>
      <sz val="12"/>
      <color indexed="8"/>
      <name val="Arial"/>
      <family val="2"/>
    </font>
    <font>
      <b/>
      <sz val="12"/>
      <color indexed="13"/>
      <name val="Arial"/>
      <family val="2"/>
    </font>
    <font>
      <b/>
      <sz val="12"/>
      <color indexed="10"/>
      <name val="Arial"/>
      <family val="2"/>
    </font>
    <font>
      <sz val="10"/>
      <name val="Arial Tur"/>
      <charset val="162"/>
    </font>
    <font>
      <b/>
      <sz val="12"/>
      <name val="Arial Tur"/>
      <family val="2"/>
      <charset val="162"/>
    </font>
    <font>
      <b/>
      <sz val="18"/>
      <color indexed="10"/>
      <name val="Arial"/>
      <family val="2"/>
    </font>
    <font>
      <sz val="10"/>
      <color indexed="10"/>
      <name val="Arial"/>
      <family val="2"/>
    </font>
    <font>
      <b/>
      <sz val="22"/>
      <name val="Arial"/>
      <family val="2"/>
    </font>
    <font>
      <sz val="14"/>
      <color indexed="8"/>
      <name val="Arial"/>
      <family val="2"/>
    </font>
    <font>
      <b/>
      <sz val="10"/>
      <color indexed="10"/>
      <name val="Arial"/>
      <family val="2"/>
      <charset val="162"/>
    </font>
    <font>
      <b/>
      <sz val="10"/>
      <name val="Arial"/>
      <family val="2"/>
      <charset val="162"/>
    </font>
    <font>
      <b/>
      <sz val="6"/>
      <name val="Arial"/>
      <family val="2"/>
      <charset val="162"/>
    </font>
    <font>
      <b/>
      <sz val="10"/>
      <name val="Arial"/>
      <family val="2"/>
      <charset val="162"/>
    </font>
    <font>
      <b/>
      <sz val="9"/>
      <name val="Arial"/>
      <family val="2"/>
      <charset val="162"/>
    </font>
    <font>
      <b/>
      <sz val="14"/>
      <name val="Arial Tur"/>
      <family val="2"/>
      <charset val="162"/>
    </font>
    <font>
      <b/>
      <u/>
      <sz val="26"/>
      <color indexed="8"/>
      <name val="Arial"/>
      <family val="2"/>
    </font>
    <font>
      <b/>
      <i/>
      <sz val="11"/>
      <color indexed="8"/>
      <name val="Arial"/>
      <family val="2"/>
    </font>
    <font>
      <b/>
      <i/>
      <sz val="12"/>
      <color indexed="8"/>
      <name val="Arial"/>
      <family val="2"/>
    </font>
    <font>
      <sz val="12"/>
      <name val="Arial"/>
      <family val="2"/>
    </font>
    <font>
      <sz val="18"/>
      <color indexed="12"/>
      <name val="Arial"/>
      <family val="2"/>
    </font>
    <font>
      <b/>
      <sz val="20"/>
      <color indexed="12"/>
      <name val="Arial Tur"/>
      <family val="2"/>
      <charset val="162"/>
    </font>
    <font>
      <b/>
      <sz val="14"/>
      <color indexed="12"/>
      <name val="Arial"/>
      <family val="2"/>
    </font>
    <font>
      <b/>
      <sz val="18"/>
      <color indexed="12"/>
      <name val="Arial"/>
      <family val="2"/>
    </font>
    <font>
      <b/>
      <i/>
      <sz val="18"/>
      <color indexed="12"/>
      <name val="Arial"/>
      <family val="2"/>
    </font>
    <font>
      <b/>
      <sz val="16"/>
      <color indexed="12"/>
      <name val="Arial Tur"/>
      <family val="2"/>
      <charset val="162"/>
    </font>
    <font>
      <b/>
      <i/>
      <sz val="16"/>
      <color indexed="12"/>
      <name val="Arial"/>
      <family val="2"/>
    </font>
    <font>
      <b/>
      <i/>
      <sz val="18"/>
      <name val="Arial"/>
      <family val="2"/>
    </font>
    <font>
      <b/>
      <sz val="16"/>
      <color indexed="10"/>
      <name val="Tahoma"/>
      <family val="2"/>
    </font>
    <font>
      <b/>
      <sz val="14"/>
      <color indexed="10"/>
      <name val="Tahoma"/>
      <family val="2"/>
    </font>
    <font>
      <sz val="16"/>
      <name val="Times New Roman Tur"/>
      <family val="1"/>
      <charset val="162"/>
    </font>
    <font>
      <sz val="8"/>
      <name val="Arial Tur"/>
      <family val="2"/>
      <charset val="162"/>
    </font>
    <font>
      <sz val="12"/>
      <name val="Arial Tur"/>
      <family val="2"/>
      <charset val="162"/>
    </font>
    <font>
      <sz val="20"/>
      <name val="Arial Tur"/>
      <family val="2"/>
      <charset val="162"/>
    </font>
    <font>
      <sz val="9"/>
      <name val="Arial Tur"/>
      <family val="2"/>
      <charset val="162"/>
    </font>
    <font>
      <sz val="16"/>
      <name val="Arial Tur"/>
      <family val="2"/>
      <charset val="162"/>
    </font>
    <font>
      <b/>
      <sz val="20"/>
      <name val="Arial Tur"/>
      <family val="2"/>
      <charset val="162"/>
    </font>
    <font>
      <b/>
      <sz val="18"/>
      <name val="Arial Tur"/>
      <family val="2"/>
      <charset val="162"/>
    </font>
    <font>
      <b/>
      <sz val="16"/>
      <name val="Arial Tur"/>
      <family val="2"/>
      <charset val="162"/>
    </font>
    <font>
      <sz val="18"/>
      <name val="Arial Tur"/>
      <family val="2"/>
      <charset val="162"/>
    </font>
    <font>
      <b/>
      <sz val="22"/>
      <name val="Arial Tur"/>
      <family val="2"/>
      <charset val="162"/>
    </font>
    <font>
      <sz val="14"/>
      <name val="Arial Tur"/>
      <family val="2"/>
      <charset val="162"/>
    </font>
    <font>
      <sz val="24"/>
      <name val="Arial Tur"/>
      <family val="2"/>
      <charset val="162"/>
    </font>
    <font>
      <b/>
      <sz val="24"/>
      <name val="Arial Tur"/>
      <family val="2"/>
      <charset val="162"/>
    </font>
    <font>
      <b/>
      <sz val="10"/>
      <name val="Arial Tur"/>
      <family val="2"/>
      <charset val="162"/>
    </font>
    <font>
      <sz val="12"/>
      <name val="Arial"/>
      <family val="2"/>
      <charset val="162"/>
    </font>
    <font>
      <sz val="20"/>
      <name val="Arial"/>
      <family val="2"/>
      <charset val="162"/>
    </font>
    <font>
      <b/>
      <sz val="48"/>
      <name val="Courier New Tur"/>
      <family val="3"/>
      <charset val="162"/>
    </font>
    <font>
      <sz val="24"/>
      <color indexed="12"/>
      <name val="Arial Tur"/>
      <family val="2"/>
      <charset val="162"/>
    </font>
    <font>
      <b/>
      <sz val="24"/>
      <color indexed="12"/>
      <name val="Arial Tur"/>
      <family val="2"/>
      <charset val="162"/>
    </font>
    <font>
      <sz val="20"/>
      <color indexed="12"/>
      <name val="Arial Tur"/>
      <family val="2"/>
      <charset val="162"/>
    </font>
    <font>
      <sz val="18"/>
      <color indexed="12"/>
      <name val="Arial Tur"/>
      <family val="2"/>
      <charset val="162"/>
    </font>
    <font>
      <sz val="16"/>
      <color indexed="12"/>
      <name val="Arial Tur"/>
      <family val="2"/>
      <charset val="162"/>
    </font>
    <font>
      <sz val="22"/>
      <color indexed="12"/>
      <name val="Arial Tur"/>
      <family val="2"/>
      <charset val="162"/>
    </font>
    <font>
      <b/>
      <sz val="22"/>
      <color indexed="12"/>
      <name val="Arial Tur"/>
      <family val="2"/>
      <charset val="162"/>
    </font>
    <font>
      <sz val="18"/>
      <name val="Arial"/>
      <family val="2"/>
      <charset val="162"/>
    </font>
    <font>
      <sz val="10"/>
      <color indexed="8"/>
      <name val="Arial Tur"/>
      <charset val="162"/>
    </font>
    <font>
      <b/>
      <sz val="12"/>
      <color indexed="8"/>
      <name val="Arial Tur"/>
      <family val="2"/>
      <charset val="162"/>
    </font>
    <font>
      <sz val="26"/>
      <name val="Arial Tur"/>
      <family val="2"/>
      <charset val="162"/>
    </font>
    <font>
      <b/>
      <sz val="26"/>
      <name val="Arial Tur"/>
      <family val="2"/>
      <charset val="162"/>
    </font>
    <font>
      <sz val="26"/>
      <name val="Arial"/>
      <family val="2"/>
      <charset val="162"/>
    </font>
    <font>
      <sz val="12"/>
      <color indexed="12"/>
      <name val="Arial Tur"/>
      <family val="2"/>
      <charset val="162"/>
    </font>
    <font>
      <sz val="8"/>
      <color indexed="12"/>
      <name val="Arial Tur"/>
      <family val="2"/>
      <charset val="162"/>
    </font>
    <font>
      <sz val="14"/>
      <color indexed="12"/>
      <name val="Arial Tur"/>
      <family val="2"/>
      <charset val="162"/>
    </font>
    <font>
      <b/>
      <sz val="20"/>
      <color indexed="12"/>
      <name val="Arial"/>
      <family val="2"/>
    </font>
    <font>
      <sz val="10"/>
      <color indexed="9"/>
      <name val="Arial"/>
      <family val="2"/>
    </font>
    <font>
      <b/>
      <i/>
      <sz val="14"/>
      <color indexed="8"/>
      <name val="Arial"/>
      <family val="2"/>
    </font>
    <font>
      <b/>
      <sz val="12"/>
      <name val="Times New Roman"/>
      <family val="1"/>
    </font>
    <font>
      <sz val="12"/>
      <name val="Times New Roman"/>
      <family val="1"/>
    </font>
    <font>
      <b/>
      <i/>
      <sz val="12"/>
      <name val="Times New Roman"/>
      <family val="1"/>
    </font>
    <font>
      <i/>
      <sz val="12"/>
      <name val="Times New Roman"/>
      <family val="1"/>
    </font>
    <font>
      <b/>
      <sz val="10"/>
      <name val="Arial"/>
      <family val="2"/>
    </font>
    <font>
      <b/>
      <u/>
      <sz val="26"/>
      <name val="Arial"/>
      <family val="2"/>
    </font>
    <font>
      <b/>
      <i/>
      <sz val="10"/>
      <color indexed="8"/>
      <name val="Arial"/>
      <family val="2"/>
    </font>
    <font>
      <i/>
      <sz val="10"/>
      <color indexed="8"/>
      <name val="Arial"/>
      <family val="2"/>
    </font>
    <font>
      <sz val="10"/>
      <name val="Times New Roman"/>
      <family val="1"/>
    </font>
    <font>
      <b/>
      <u/>
      <sz val="14"/>
      <color indexed="10"/>
      <name val="Arial"/>
      <family val="2"/>
    </font>
    <font>
      <sz val="12"/>
      <name val="Arial Unicode MS"/>
      <family val="2"/>
      <charset val="162"/>
    </font>
    <font>
      <sz val="12"/>
      <name val="Times"/>
      <family val="1"/>
    </font>
    <font>
      <vertAlign val="superscript"/>
      <sz val="12"/>
      <name val="Times New Roman"/>
      <family val="1"/>
    </font>
    <font>
      <sz val="8"/>
      <name val="Arial Unicode MS"/>
      <family val="2"/>
      <charset val="162"/>
    </font>
    <font>
      <b/>
      <sz val="12"/>
      <name val="Arial Unicode MS"/>
      <family val="2"/>
      <charset val="162"/>
    </font>
    <font>
      <b/>
      <sz val="10"/>
      <name val="Times New Roman"/>
      <family val="1"/>
    </font>
    <font>
      <b/>
      <sz val="12"/>
      <name val="Times"/>
      <family val="1"/>
    </font>
    <font>
      <vertAlign val="superscript"/>
      <sz val="12"/>
      <name val="Times"/>
      <family val="1"/>
    </font>
    <font>
      <u/>
      <sz val="18"/>
      <name val="Times"/>
      <family val="1"/>
    </font>
    <font>
      <u/>
      <sz val="18"/>
      <name val="Times New Roman"/>
      <family val="1"/>
    </font>
    <font>
      <b/>
      <u/>
      <sz val="12"/>
      <color indexed="8"/>
      <name val="Arial"/>
      <family val="2"/>
    </font>
    <font>
      <b/>
      <u/>
      <sz val="12"/>
      <name val="Times New Roman"/>
      <family val="1"/>
    </font>
    <font>
      <b/>
      <sz val="13.5"/>
      <color indexed="63"/>
      <name val="Arial Unicode MS"/>
      <family val="2"/>
      <charset val="162"/>
    </font>
    <font>
      <sz val="12"/>
      <color indexed="63"/>
      <name val="Times New Roman"/>
      <family val="1"/>
    </font>
    <font>
      <b/>
      <u/>
      <sz val="12"/>
      <color indexed="63"/>
      <name val="Times New Roman"/>
      <family val="1"/>
    </font>
    <font>
      <u/>
      <sz val="12"/>
      <color indexed="63"/>
      <name val="Times New Roman"/>
      <family val="1"/>
    </font>
    <font>
      <b/>
      <sz val="12"/>
      <color indexed="63"/>
      <name val="Times New Roman"/>
      <family val="1"/>
    </font>
    <font>
      <b/>
      <u/>
      <sz val="12"/>
      <color indexed="8"/>
      <name val="Times New Roman"/>
      <family val="1"/>
    </font>
    <font>
      <sz val="12"/>
      <color indexed="8"/>
      <name val="Times New Roman"/>
      <family val="1"/>
    </font>
    <font>
      <i/>
      <sz val="12"/>
      <color indexed="8"/>
      <name val="Times New Roman"/>
      <family val="1"/>
    </font>
    <font>
      <i/>
      <sz val="12"/>
      <color indexed="63"/>
      <name val="Times New Roman"/>
      <family val="1"/>
    </font>
    <font>
      <b/>
      <i/>
      <u/>
      <sz val="12"/>
      <color indexed="8"/>
      <name val="Times New Roman"/>
      <family val="1"/>
    </font>
    <font>
      <sz val="10"/>
      <name val="Arial"/>
      <family val="2"/>
      <charset val="162"/>
    </font>
    <font>
      <sz val="12"/>
      <name val="Times New Roman"/>
      <family val="1"/>
      <charset val="162"/>
    </font>
    <font>
      <b/>
      <sz val="12"/>
      <name val="Arial"/>
      <family val="2"/>
      <charset val="162"/>
    </font>
    <font>
      <sz val="12"/>
      <name val="Arial"/>
      <family val="2"/>
      <charset val="162"/>
    </font>
    <font>
      <sz val="18"/>
      <color indexed="10"/>
      <name val="Arial"/>
      <family val="2"/>
      <charset val="162"/>
    </font>
    <font>
      <sz val="10"/>
      <name val="Times New Roman"/>
      <family val="1"/>
      <charset val="162"/>
    </font>
    <font>
      <i/>
      <sz val="12"/>
      <name val="Times New Roman"/>
      <family val="1"/>
      <charset val="162"/>
    </font>
    <font>
      <i/>
      <vertAlign val="superscript"/>
      <sz val="12"/>
      <name val="Times New Roman"/>
      <family val="1"/>
      <charset val="162"/>
    </font>
    <font>
      <b/>
      <sz val="12"/>
      <name val="Times New Roman"/>
      <family val="1"/>
      <charset val="162"/>
    </font>
    <font>
      <b/>
      <sz val="9"/>
      <name val="Times New Roman"/>
      <family val="1"/>
      <charset val="162"/>
    </font>
    <font>
      <sz val="9"/>
      <name val="Times New Roman"/>
      <family val="1"/>
      <charset val="162"/>
    </font>
    <font>
      <u/>
      <sz val="14"/>
      <name val="Times New Roman"/>
      <family val="1"/>
      <charset val="162"/>
    </font>
    <font>
      <b/>
      <u/>
      <sz val="14"/>
      <name val="Times New Roman"/>
      <family val="1"/>
      <charset val="162"/>
    </font>
    <font>
      <sz val="14"/>
      <name val="Times New Roman"/>
      <family val="1"/>
      <charset val="162"/>
    </font>
    <font>
      <sz val="18"/>
      <color indexed="10"/>
      <name val="Times New Roman"/>
      <family val="1"/>
      <charset val="162"/>
    </font>
    <font>
      <sz val="12"/>
      <color indexed="10"/>
      <name val="Times New Roman"/>
      <family val="1"/>
      <charset val="162"/>
    </font>
    <font>
      <sz val="12"/>
      <color indexed="60"/>
      <name val="Times New Roman"/>
      <family val="1"/>
      <charset val="162"/>
    </font>
    <font>
      <u/>
      <sz val="14"/>
      <color indexed="60"/>
      <name val="Times New Roman"/>
      <family val="1"/>
      <charset val="162"/>
    </font>
    <font>
      <vertAlign val="superscript"/>
      <sz val="14"/>
      <color indexed="60"/>
      <name val="Times New Roman"/>
      <family val="1"/>
      <charset val="162"/>
    </font>
    <font>
      <b/>
      <sz val="14"/>
      <name val="Arial"/>
      <family val="2"/>
      <charset val="162"/>
    </font>
    <font>
      <b/>
      <u/>
      <sz val="10"/>
      <name val="Arial"/>
      <family val="2"/>
      <charset val="162"/>
    </font>
    <font>
      <sz val="9"/>
      <name val="Arial"/>
      <family val="2"/>
      <charset val="162"/>
    </font>
    <font>
      <sz val="8"/>
      <name val="Arial"/>
      <family val="2"/>
      <charset val="162"/>
    </font>
    <font>
      <b/>
      <u/>
      <sz val="12"/>
      <name val="Arial"/>
      <family val="2"/>
      <charset val="162"/>
    </font>
    <font>
      <sz val="10"/>
      <color indexed="10"/>
      <name val="Arial"/>
      <family val="2"/>
      <charset val="162"/>
    </font>
    <font>
      <b/>
      <sz val="8"/>
      <name val="Arial"/>
      <family val="2"/>
      <charset val="162"/>
    </font>
    <font>
      <b/>
      <sz val="26"/>
      <name val="Arial"/>
      <family val="2"/>
      <charset val="162"/>
    </font>
    <font>
      <sz val="10"/>
      <color indexed="10"/>
      <name val="Arial"/>
      <family val="2"/>
      <charset val="162"/>
    </font>
    <font>
      <i/>
      <sz val="10"/>
      <name val="Arial"/>
      <family val="2"/>
      <charset val="162"/>
    </font>
    <font>
      <i/>
      <sz val="10"/>
      <name val="Times New Roman"/>
      <family val="1"/>
      <charset val="162"/>
    </font>
    <font>
      <b/>
      <i/>
      <sz val="11"/>
      <color indexed="10"/>
      <name val="Arial"/>
      <family val="2"/>
      <charset val="162"/>
    </font>
    <font>
      <b/>
      <i/>
      <sz val="13"/>
      <color indexed="10"/>
      <name val="Arial"/>
      <family val="2"/>
      <charset val="162"/>
    </font>
    <font>
      <b/>
      <i/>
      <sz val="16"/>
      <color rgb="FF00B0F0"/>
      <name val="Arial"/>
      <family val="2"/>
    </font>
    <font>
      <b/>
      <sz val="10"/>
      <color rgb="FFC00000"/>
      <name val="Times New Roman"/>
      <family val="1"/>
      <charset val="162"/>
    </font>
    <font>
      <sz val="10"/>
      <color rgb="FFC00000"/>
      <name val="Times New Roman"/>
      <family val="1"/>
      <charset val="162"/>
    </font>
    <font>
      <sz val="14"/>
      <color rgb="FFC00000"/>
      <name val="Times New Roman"/>
      <family val="1"/>
      <charset val="162"/>
    </font>
    <font>
      <sz val="18"/>
      <color rgb="FF00B0F0"/>
      <name val="Arial"/>
      <family val="2"/>
    </font>
    <font>
      <sz val="10"/>
      <color rgb="FFFF0000"/>
      <name val="Arial"/>
      <family val="2"/>
      <charset val="162"/>
    </font>
    <font>
      <b/>
      <sz val="10"/>
      <color rgb="FFFF0000"/>
      <name val="Arial"/>
      <family val="2"/>
      <charset val="162"/>
    </font>
    <font>
      <b/>
      <sz val="18"/>
      <color rgb="FFFF0000"/>
      <name val="Arial"/>
      <family val="2"/>
    </font>
    <font>
      <sz val="22"/>
      <color rgb="FF0070C0"/>
      <name val="Arial Tur"/>
      <family val="2"/>
      <charset val="162"/>
    </font>
    <font>
      <sz val="24"/>
      <color rgb="FF0070C0"/>
      <name val="Arial Tur"/>
      <family val="2"/>
      <charset val="162"/>
    </font>
    <font>
      <i/>
      <sz val="10"/>
      <color rgb="FFFF0000"/>
      <name val="Arial"/>
      <family val="2"/>
      <charset val="162"/>
    </font>
    <font>
      <i/>
      <sz val="10"/>
      <color rgb="FFFF0000"/>
      <name val="Times New Roman"/>
      <family val="1"/>
      <charset val="162"/>
    </font>
    <font>
      <b/>
      <sz val="18"/>
      <color rgb="FF0070C0"/>
      <name val="Arial"/>
      <family val="2"/>
    </font>
  </fonts>
  <fills count="13">
    <fill>
      <patternFill patternType="none"/>
    </fill>
    <fill>
      <patternFill patternType="gray125"/>
    </fill>
    <fill>
      <patternFill patternType="solid">
        <fgColor indexed="9"/>
        <bgColor indexed="10"/>
      </patternFill>
    </fill>
    <fill>
      <patternFill patternType="solid">
        <fgColor indexed="9"/>
        <bgColor indexed="64"/>
      </patternFill>
    </fill>
    <fill>
      <patternFill patternType="solid">
        <fgColor indexed="47"/>
        <bgColor indexed="64"/>
      </patternFill>
    </fill>
    <fill>
      <patternFill patternType="gray0625">
        <bgColor indexed="9"/>
      </patternFill>
    </fill>
    <fill>
      <patternFill patternType="gray0625"/>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indexed="41"/>
        <bgColor indexed="64"/>
      </patternFill>
    </fill>
    <fill>
      <patternFill patternType="solid">
        <fgColor rgb="FFFFFF00"/>
        <bgColor indexed="64"/>
      </patternFill>
    </fill>
    <fill>
      <patternFill patternType="solid">
        <fgColor theme="0" tint="-0.249977111117893"/>
        <bgColor indexed="64"/>
      </patternFill>
    </fill>
  </fills>
  <borders count="103">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indexed="26"/>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ck">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right style="double">
        <color indexed="8"/>
      </right>
      <top style="thin">
        <color indexed="64"/>
      </top>
      <bottom/>
      <diagonal/>
    </border>
    <border>
      <left/>
      <right style="double">
        <color indexed="8"/>
      </right>
      <top/>
      <bottom/>
      <diagonal/>
    </border>
    <border>
      <left/>
      <right style="double">
        <color indexed="8"/>
      </right>
      <top/>
      <bottom style="thin">
        <color indexed="64"/>
      </bottom>
      <diagonal/>
    </border>
    <border>
      <left style="thin">
        <color indexed="64"/>
      </left>
      <right/>
      <top style="double">
        <color indexed="64"/>
      </top>
      <bottom/>
      <diagonal/>
    </border>
    <border>
      <left/>
      <right style="double">
        <color indexed="8"/>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 fillId="0" borderId="0"/>
    <xf numFmtId="0" fontId="1" fillId="2" borderId="0">
      <alignment horizontal="center" vertical="center"/>
    </xf>
    <xf numFmtId="0" fontId="21" fillId="0" borderId="0"/>
    <xf numFmtId="187" fontId="1" fillId="0" borderId="0" applyFont="0" applyFill="0" applyBorder="0" applyAlignment="0" applyProtection="0"/>
  </cellStyleXfs>
  <cellXfs count="1101">
    <xf numFmtId="0" fontId="0" fillId="0" borderId="0" xfId="0"/>
    <xf numFmtId="0" fontId="4" fillId="0" borderId="0" xfId="0" applyFont="1" applyAlignment="1" applyProtection="1">
      <alignment horizontal="center"/>
    </xf>
    <xf numFmtId="4" fontId="16" fillId="0" borderId="1" xfId="0" applyNumberFormat="1" applyFont="1" applyBorder="1" applyAlignment="1" applyProtection="1">
      <alignment horizontal="right"/>
    </xf>
    <xf numFmtId="0" fontId="3" fillId="0" borderId="0" xfId="0" applyFont="1" applyAlignment="1" applyProtection="1">
      <alignment horizontal="center"/>
    </xf>
    <xf numFmtId="0" fontId="4" fillId="0" borderId="0" xfId="0" applyFont="1" applyProtection="1"/>
    <xf numFmtId="0" fontId="5" fillId="0" borderId="0" xfId="0" applyFont="1" applyProtection="1"/>
    <xf numFmtId="0" fontId="4" fillId="0" borderId="2" xfId="0" applyFont="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14" fontId="14" fillId="3" borderId="0" xfId="0" applyNumberFormat="1" applyFont="1" applyFill="1" applyBorder="1" applyAlignment="1" applyProtection="1">
      <alignment vertical="center"/>
    </xf>
    <xf numFmtId="0" fontId="18" fillId="0" borderId="0" xfId="0" applyFont="1" applyBorder="1" applyAlignment="1" applyProtection="1">
      <alignment horizontal="left"/>
    </xf>
    <xf numFmtId="196" fontId="4" fillId="0" borderId="0" xfId="0" applyNumberFormat="1" applyFont="1" applyBorder="1" applyAlignment="1" applyProtection="1">
      <alignment horizontal="center"/>
    </xf>
    <xf numFmtId="0" fontId="5" fillId="0" borderId="0" xfId="0" applyFont="1" applyAlignment="1" applyProtection="1"/>
    <xf numFmtId="4" fontId="16" fillId="0" borderId="3" xfId="0" applyNumberFormat="1" applyFont="1" applyBorder="1" applyAlignment="1" applyProtection="1">
      <alignment horizontal="right"/>
    </xf>
    <xf numFmtId="4" fontId="16" fillId="0" borderId="4" xfId="0" applyNumberFormat="1" applyFont="1" applyBorder="1" applyAlignment="1" applyProtection="1">
      <alignment horizontal="right"/>
    </xf>
    <xf numFmtId="4" fontId="16" fillId="0" borderId="5" xfId="0" applyNumberFormat="1" applyFont="1" applyBorder="1" applyAlignment="1" applyProtection="1">
      <alignment horizontal="right"/>
    </xf>
    <xf numFmtId="4" fontId="16" fillId="0" borderId="0" xfId="0" applyNumberFormat="1" applyFont="1" applyAlignment="1" applyProtection="1">
      <alignment horizontal="right"/>
    </xf>
    <xf numFmtId="4" fontId="17" fillId="0" borderId="0" xfId="0" applyNumberFormat="1" applyFont="1" applyAlignment="1" applyProtection="1">
      <alignment horizontal="right"/>
    </xf>
    <xf numFmtId="0" fontId="16" fillId="0" borderId="4" xfId="0" applyFont="1" applyBorder="1" applyAlignment="1" applyProtection="1">
      <alignment horizontal="right"/>
    </xf>
    <xf numFmtId="0" fontId="16" fillId="0" borderId="1" xfId="0" applyFont="1" applyBorder="1" applyAlignment="1" applyProtection="1">
      <alignment horizontal="right"/>
    </xf>
    <xf numFmtId="0" fontId="16" fillId="0" borderId="1" xfId="0" quotePrefix="1" applyNumberFormat="1" applyFont="1" applyBorder="1" applyAlignment="1" applyProtection="1">
      <alignment horizontal="right"/>
    </xf>
    <xf numFmtId="1" fontId="17" fillId="0" borderId="1" xfId="0" applyNumberFormat="1" applyFont="1" applyBorder="1" applyAlignment="1" applyProtection="1">
      <alignment horizontal="right"/>
    </xf>
    <xf numFmtId="0" fontId="16" fillId="0" borderId="0" xfId="0" applyFont="1" applyAlignment="1" applyProtection="1">
      <alignment horizontal="right"/>
    </xf>
    <xf numFmtId="0" fontId="17" fillId="0" borderId="0" xfId="0" applyFont="1" applyAlignment="1" applyProtection="1">
      <alignment horizontal="right"/>
    </xf>
    <xf numFmtId="0" fontId="16" fillId="0" borderId="4" xfId="0" applyFont="1" applyBorder="1" applyAlignment="1" applyProtection="1">
      <alignment horizontal="right" vertical="center"/>
    </xf>
    <xf numFmtId="0" fontId="16" fillId="0" borderId="1" xfId="0" applyFont="1" applyBorder="1" applyAlignment="1" applyProtection="1">
      <alignment horizontal="right" vertical="center"/>
    </xf>
    <xf numFmtId="0" fontId="4" fillId="0" borderId="6" xfId="0" applyFont="1" applyBorder="1" applyProtection="1"/>
    <xf numFmtId="0" fontId="4" fillId="0" borderId="7" xfId="0" applyFont="1" applyBorder="1" applyProtection="1"/>
    <xf numFmtId="0" fontId="4" fillId="0" borderId="0" xfId="0" applyFont="1" applyBorder="1" applyProtection="1"/>
    <xf numFmtId="0" fontId="4" fillId="0" borderId="8" xfId="0" applyFont="1" applyBorder="1" applyProtection="1"/>
    <xf numFmtId="0" fontId="11" fillId="0" borderId="9" xfId="0" applyFont="1" applyBorder="1" applyAlignment="1" applyProtection="1">
      <alignment horizontal="left"/>
    </xf>
    <xf numFmtId="0" fontId="11" fillId="0" borderId="0" xfId="0" applyFont="1" applyBorder="1" applyAlignment="1" applyProtection="1">
      <alignment horizontal="left"/>
    </xf>
    <xf numFmtId="0" fontId="16" fillId="0" borderId="0" xfId="0" applyFont="1" applyBorder="1" applyAlignment="1" applyProtection="1">
      <alignment horizontal="right"/>
    </xf>
    <xf numFmtId="0" fontId="16" fillId="0" borderId="0" xfId="0" applyFont="1" applyBorder="1" applyAlignment="1" applyProtection="1">
      <alignment horizontal="left"/>
    </xf>
    <xf numFmtId="0" fontId="16" fillId="0" borderId="0" xfId="0" applyFont="1" applyBorder="1" applyAlignment="1" applyProtection="1">
      <alignment horizontal="center"/>
    </xf>
    <xf numFmtId="0" fontId="4" fillId="0" borderId="0" xfId="0" applyFont="1" applyBorder="1" applyAlignment="1" applyProtection="1">
      <alignment horizontal="left"/>
    </xf>
    <xf numFmtId="0" fontId="4" fillId="0" borderId="10" xfId="0" applyFont="1" applyBorder="1" applyProtection="1"/>
    <xf numFmtId="0" fontId="4" fillId="0" borderId="9" xfId="0" applyFont="1" applyBorder="1" applyProtection="1"/>
    <xf numFmtId="0" fontId="4" fillId="0" borderId="0" xfId="0" applyFont="1" applyBorder="1" applyAlignment="1" applyProtection="1">
      <alignment horizontal="center"/>
    </xf>
    <xf numFmtId="0" fontId="12" fillId="0" borderId="11" xfId="0" applyFont="1" applyBorder="1" applyAlignment="1" applyProtection="1">
      <alignment vertical="center"/>
    </xf>
    <xf numFmtId="0" fontId="3" fillId="0" borderId="0" xfId="0" applyFont="1" applyAlignment="1" applyProtection="1"/>
    <xf numFmtId="0" fontId="3" fillId="0" borderId="0" xfId="0" applyFont="1" applyBorder="1" applyProtection="1"/>
    <xf numFmtId="0" fontId="8" fillId="0" borderId="11" xfId="0" applyFont="1" applyBorder="1" applyAlignment="1" applyProtection="1">
      <alignment vertical="center"/>
    </xf>
    <xf numFmtId="4" fontId="21" fillId="4" borderId="6" xfId="0" applyNumberFormat="1" applyFont="1" applyFill="1" applyBorder="1" applyAlignment="1" applyProtection="1">
      <alignment vertical="center" shrinkToFit="1"/>
    </xf>
    <xf numFmtId="3" fontId="21" fillId="4" borderId="7" xfId="0" applyNumberFormat="1" applyFont="1" applyFill="1" applyBorder="1" applyAlignment="1" applyProtection="1">
      <alignment vertical="center" shrinkToFit="1"/>
    </xf>
    <xf numFmtId="3" fontId="21" fillId="4" borderId="7" xfId="0" applyNumberFormat="1" applyFont="1" applyFill="1" applyBorder="1" applyAlignment="1" applyProtection="1">
      <alignment horizontal="center" vertical="center" shrinkToFit="1"/>
    </xf>
    <xf numFmtId="3" fontId="21" fillId="4" borderId="8" xfId="0" applyNumberFormat="1" applyFont="1" applyFill="1" applyBorder="1" applyAlignment="1" applyProtection="1">
      <alignment horizontal="center" vertical="center" shrinkToFit="1"/>
    </xf>
    <xf numFmtId="0" fontId="21" fillId="4" borderId="0" xfId="0" applyFont="1" applyFill="1" applyBorder="1" applyAlignment="1" applyProtection="1">
      <alignment shrinkToFit="1"/>
    </xf>
    <xf numFmtId="3" fontId="21" fillId="4" borderId="10" xfId="0" applyNumberFormat="1" applyFont="1" applyFill="1" applyBorder="1" applyAlignment="1" applyProtection="1">
      <alignment shrinkToFit="1"/>
    </xf>
    <xf numFmtId="0" fontId="21" fillId="4" borderId="10" xfId="0" applyFont="1" applyFill="1" applyBorder="1" applyAlignment="1" applyProtection="1">
      <alignment shrinkToFit="1"/>
    </xf>
    <xf numFmtId="3" fontId="21" fillId="4" borderId="6" xfId="0" applyNumberFormat="1" applyFont="1" applyFill="1" applyBorder="1" applyAlignment="1" applyProtection="1">
      <alignment vertical="center" shrinkToFit="1"/>
    </xf>
    <xf numFmtId="0" fontId="21" fillId="4" borderId="9" xfId="0" applyFont="1" applyFill="1" applyBorder="1" applyAlignment="1" applyProtection="1">
      <alignment shrinkToFit="1"/>
    </xf>
    <xf numFmtId="0" fontId="23" fillId="0" borderId="0" xfId="0" applyFont="1" applyBorder="1" applyAlignment="1" applyProtection="1">
      <alignment horizontal="center"/>
      <protection locked="0"/>
    </xf>
    <xf numFmtId="14" fontId="4" fillId="0" borderId="0" xfId="0" applyNumberFormat="1" applyFont="1" applyBorder="1" applyAlignment="1" applyProtection="1">
      <alignment horizontal="center"/>
    </xf>
    <xf numFmtId="3" fontId="16" fillId="0" borderId="3" xfId="0" applyNumberFormat="1" applyFont="1" applyBorder="1" applyAlignment="1" applyProtection="1">
      <alignment horizontal="center"/>
    </xf>
    <xf numFmtId="10" fontId="25" fillId="3" borderId="0" xfId="0" applyNumberFormat="1" applyFont="1" applyFill="1" applyBorder="1" applyAlignment="1" applyProtection="1">
      <alignment vertical="center" shrinkToFit="1"/>
    </xf>
    <xf numFmtId="0" fontId="27" fillId="2" borderId="12" xfId="3" applyFont="1" applyFill="1" applyBorder="1" applyAlignment="1" applyProtection="1">
      <alignment horizontal="centerContinuous"/>
    </xf>
    <xf numFmtId="0" fontId="28" fillId="2" borderId="13" xfId="3" applyFont="1" applyFill="1" applyBorder="1" applyAlignment="1" applyProtection="1">
      <alignment horizontal="centerContinuous"/>
    </xf>
    <xf numFmtId="0" fontId="28" fillId="2" borderId="14" xfId="3" applyFont="1" applyFill="1" applyBorder="1" applyAlignment="1" applyProtection="1">
      <alignment horizontal="centerContinuous"/>
    </xf>
    <xf numFmtId="0" fontId="29" fillId="2" borderId="15" xfId="3" applyFont="1" applyFill="1" applyBorder="1" applyProtection="1">
      <alignment horizontal="center" vertical="center"/>
    </xf>
    <xf numFmtId="0" fontId="27" fillId="2" borderId="16" xfId="3" applyFont="1" applyFill="1" applyBorder="1" applyAlignment="1" applyProtection="1">
      <alignment horizontal="centerContinuous"/>
    </xf>
    <xf numFmtId="0" fontId="28" fillId="2" borderId="17" xfId="3" applyFont="1" applyFill="1" applyBorder="1" applyAlignment="1" applyProtection="1">
      <alignment horizontal="centerContinuous"/>
    </xf>
    <xf numFmtId="0" fontId="28" fillId="2" borderId="18" xfId="3" applyFont="1" applyFill="1" applyBorder="1" applyAlignment="1" applyProtection="1">
      <alignment horizontal="centerContinuous"/>
    </xf>
    <xf numFmtId="0" fontId="29" fillId="2" borderId="19" xfId="3" applyFont="1" applyFill="1" applyBorder="1" applyProtection="1">
      <alignment horizontal="center" vertical="center"/>
    </xf>
    <xf numFmtId="0" fontId="29" fillId="2" borderId="20" xfId="3" applyFont="1" applyFill="1" applyBorder="1" applyProtection="1">
      <alignment horizontal="center" vertical="center"/>
    </xf>
    <xf numFmtId="0" fontId="28" fillId="3" borderId="11" xfId="3" applyFont="1" applyFill="1" applyBorder="1" applyAlignment="1" applyProtection="1">
      <alignment horizontal="centerContinuous"/>
    </xf>
    <xf numFmtId="0" fontId="28" fillId="3" borderId="21" xfId="3" applyFont="1" applyFill="1" applyBorder="1" applyAlignment="1" applyProtection="1">
      <alignment horizontal="centerContinuous"/>
    </xf>
    <xf numFmtId="0" fontId="28" fillId="3" borderId="22" xfId="3" applyFont="1" applyFill="1" applyBorder="1" applyAlignment="1" applyProtection="1">
      <alignment horizontal="centerContinuous"/>
    </xf>
    <xf numFmtId="0" fontId="28" fillId="2" borderId="23" xfId="3" applyFont="1" applyFill="1" applyBorder="1" applyProtection="1">
      <alignment horizontal="center" vertical="center"/>
    </xf>
    <xf numFmtId="0" fontId="30" fillId="2" borderId="11" xfId="3" applyFont="1" applyFill="1" applyBorder="1" applyAlignment="1" applyProtection="1">
      <alignment horizontal="right" vertical="center"/>
    </xf>
    <xf numFmtId="0" fontId="31" fillId="2" borderId="11" xfId="3" applyFont="1" applyFill="1" applyBorder="1" applyAlignment="1" applyProtection="1">
      <alignment horizontal="right" vertical="center"/>
    </xf>
    <xf numFmtId="0" fontId="31" fillId="2" borderId="21" xfId="3" applyFont="1" applyFill="1" applyBorder="1" applyAlignment="1" applyProtection="1">
      <alignment horizontal="right" vertical="center"/>
    </xf>
    <xf numFmtId="0" fontId="28" fillId="2" borderId="11" xfId="3" applyFont="1" applyFill="1" applyBorder="1" applyAlignment="1" applyProtection="1">
      <alignment horizontal="right" vertical="center"/>
    </xf>
    <xf numFmtId="0" fontId="28" fillId="3" borderId="24" xfId="3" applyFont="1" applyFill="1" applyBorder="1" applyAlignment="1" applyProtection="1">
      <alignment horizontal="centerContinuous"/>
    </xf>
    <xf numFmtId="0" fontId="28" fillId="2" borderId="25" xfId="3" applyFont="1" applyFill="1" applyBorder="1" applyProtection="1">
      <alignment horizontal="center" vertical="center"/>
    </xf>
    <xf numFmtId="0" fontId="31" fillId="2" borderId="26" xfId="3" applyFont="1" applyFill="1" applyBorder="1" applyAlignment="1" applyProtection="1">
      <alignment horizontal="right" vertical="center"/>
    </xf>
    <xf numFmtId="0" fontId="31" fillId="2" borderId="27" xfId="3" applyFont="1" applyFill="1" applyBorder="1" applyAlignment="1" applyProtection="1">
      <alignment horizontal="right" vertical="center"/>
    </xf>
    <xf numFmtId="14" fontId="24" fillId="3" borderId="0" xfId="0" applyNumberFormat="1" applyFont="1" applyFill="1" applyBorder="1" applyAlignment="1" applyProtection="1">
      <alignment vertical="center" shrinkToFit="1"/>
    </xf>
    <xf numFmtId="0" fontId="4" fillId="0" borderId="11" xfId="0" applyFont="1" applyBorder="1" applyAlignment="1" applyProtection="1">
      <alignment horizontal="left" vertical="center"/>
    </xf>
    <xf numFmtId="0" fontId="3" fillId="0" borderId="0" xfId="0" applyFont="1" applyAlignment="1" applyProtection="1">
      <alignment vertical="center"/>
    </xf>
    <xf numFmtId="0" fontId="9" fillId="0" borderId="0" xfId="0" applyFont="1" applyAlignment="1" applyProtection="1">
      <alignment vertical="center"/>
    </xf>
    <xf numFmtId="0" fontId="4" fillId="0" borderId="0" xfId="0" applyFont="1" applyFill="1" applyBorder="1" applyAlignment="1" applyProtection="1">
      <alignment vertical="center"/>
    </xf>
    <xf numFmtId="14" fontId="14" fillId="0" borderId="0" xfId="0" applyNumberFormat="1" applyFont="1" applyFill="1" applyBorder="1" applyAlignment="1" applyProtection="1">
      <alignment vertical="center"/>
    </xf>
    <xf numFmtId="0" fontId="4" fillId="0" borderId="0" xfId="0" applyFont="1" applyFill="1" applyProtection="1"/>
    <xf numFmtId="0" fontId="5" fillId="0" borderId="0" xfId="0" applyFont="1" applyFill="1" applyProtection="1"/>
    <xf numFmtId="10" fontId="25" fillId="0" borderId="0" xfId="0" applyNumberFormat="1" applyFont="1" applyFill="1" applyBorder="1" applyAlignment="1" applyProtection="1">
      <alignment vertical="center" shrinkToFit="1"/>
    </xf>
    <xf numFmtId="0" fontId="0" fillId="0" borderId="0" xfId="0" applyFill="1" applyBorder="1" applyAlignment="1" applyProtection="1"/>
    <xf numFmtId="1" fontId="15"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14" fontId="14" fillId="0" borderId="0" xfId="0" applyNumberFormat="1" applyFont="1" applyFill="1" applyBorder="1" applyAlignment="1" applyProtection="1">
      <alignment horizontal="center" vertical="center"/>
    </xf>
    <xf numFmtId="0" fontId="33" fillId="0" borderId="0" xfId="0" applyFont="1" applyAlignment="1" applyProtection="1">
      <alignment horizontal="center" vertical="center"/>
    </xf>
    <xf numFmtId="0" fontId="8" fillId="0" borderId="0" xfId="0" applyFont="1" applyBorder="1" applyAlignment="1" applyProtection="1">
      <alignment vertical="center"/>
    </xf>
    <xf numFmtId="4" fontId="13" fillId="0" borderId="0" xfId="0" applyNumberFormat="1" applyFont="1" applyBorder="1" applyAlignment="1" applyProtection="1">
      <alignment horizontal="right" vertical="center"/>
    </xf>
    <xf numFmtId="0" fontId="18" fillId="0" borderId="0" xfId="0" applyFont="1" applyAlignment="1" applyProtection="1">
      <alignment vertical="center"/>
    </xf>
    <xf numFmtId="0" fontId="36" fillId="0" borderId="0" xfId="0" applyFont="1" applyAlignment="1" applyProtection="1">
      <alignment vertical="center"/>
    </xf>
    <xf numFmtId="0" fontId="32" fillId="3" borderId="16" xfId="0" applyFont="1" applyFill="1" applyBorder="1" applyAlignment="1">
      <alignment horizontal="right"/>
    </xf>
    <xf numFmtId="4" fontId="3" fillId="0" borderId="3" xfId="0" applyNumberFormat="1" applyFont="1" applyBorder="1" applyAlignment="1" applyProtection="1">
      <alignment horizontal="right" shrinkToFit="1"/>
    </xf>
    <xf numFmtId="4" fontId="3" fillId="0" borderId="4" xfId="0" applyNumberFormat="1" applyFont="1" applyBorder="1" applyAlignment="1" applyProtection="1">
      <alignment horizontal="right" shrinkToFit="1"/>
    </xf>
    <xf numFmtId="4" fontId="3" fillId="0" borderId="5" xfId="0" applyNumberFormat="1" applyFont="1" applyBorder="1" applyAlignment="1" applyProtection="1">
      <alignment horizontal="right" shrinkToFit="1"/>
    </xf>
    <xf numFmtId="4" fontId="9" fillId="0" borderId="4" xfId="0" applyNumberFormat="1" applyFont="1" applyBorder="1" applyAlignment="1" applyProtection="1">
      <alignment horizontal="right" shrinkToFit="1"/>
    </xf>
    <xf numFmtId="4" fontId="9" fillId="0" borderId="1" xfId="0" applyNumberFormat="1" applyFont="1" applyBorder="1" applyAlignment="1" applyProtection="1">
      <alignment horizontal="right" shrinkToFit="1"/>
    </xf>
    <xf numFmtId="4" fontId="9" fillId="0" borderId="5" xfId="0" applyNumberFormat="1" applyFont="1" applyBorder="1" applyAlignment="1" applyProtection="1">
      <alignment horizontal="right" shrinkToFit="1"/>
    </xf>
    <xf numFmtId="2" fontId="3" fillId="0" borderId="4" xfId="0" applyNumberFormat="1" applyFont="1" applyBorder="1" applyAlignment="1" applyProtection="1">
      <alignment horizontal="right" shrinkToFit="1"/>
    </xf>
    <xf numFmtId="0" fontId="3" fillId="0" borderId="3" xfId="0" applyFont="1" applyBorder="1" applyAlignment="1" applyProtection="1">
      <alignment horizontal="right" shrinkToFit="1"/>
    </xf>
    <xf numFmtId="0" fontId="3" fillId="0" borderId="4" xfId="0" applyFont="1" applyBorder="1" applyAlignment="1" applyProtection="1">
      <alignment horizontal="right" shrinkToFit="1"/>
    </xf>
    <xf numFmtId="4" fontId="3" fillId="0" borderId="1" xfId="0" applyNumberFormat="1" applyFont="1" applyBorder="1" applyAlignment="1" applyProtection="1">
      <alignment horizontal="right" shrinkToFit="1"/>
    </xf>
    <xf numFmtId="4" fontId="3" fillId="0" borderId="4" xfId="0" applyNumberFormat="1" applyFont="1" applyBorder="1" applyAlignment="1" applyProtection="1">
      <alignment horizontal="right" vertical="center" shrinkToFit="1"/>
    </xf>
    <xf numFmtId="4" fontId="3" fillId="0" borderId="3" xfId="0" applyNumberFormat="1" applyFont="1" applyBorder="1" applyAlignment="1" applyProtection="1">
      <alignment horizontal="right" vertical="center" shrinkToFit="1"/>
    </xf>
    <xf numFmtId="0" fontId="3" fillId="0" borderId="0" xfId="0" applyFont="1" applyBorder="1" applyAlignment="1" applyProtection="1">
      <alignment horizontal="right"/>
    </xf>
    <xf numFmtId="1" fontId="40" fillId="0" borderId="4" xfId="0" applyNumberFormat="1" applyFont="1" applyBorder="1" applyAlignment="1" applyProtection="1">
      <alignment horizontal="left" shrinkToFit="1"/>
      <protection locked="0"/>
    </xf>
    <xf numFmtId="0" fontId="43" fillId="0" borderId="11" xfId="0" applyFont="1" applyBorder="1" applyAlignment="1" applyProtection="1">
      <alignment horizontal="center"/>
      <protection locked="0"/>
    </xf>
    <xf numFmtId="0" fontId="21" fillId="0" borderId="0" xfId="4" applyFont="1" applyAlignment="1" applyProtection="1">
      <alignment vertical="center"/>
    </xf>
    <xf numFmtId="0" fontId="47" fillId="0" borderId="11" xfId="0" applyFont="1" applyBorder="1" applyAlignment="1" applyProtection="1">
      <alignment horizontal="center" vertical="center"/>
    </xf>
    <xf numFmtId="0" fontId="48" fillId="0" borderId="11" xfId="4" applyFont="1" applyBorder="1" applyAlignment="1" applyProtection="1">
      <alignment horizontal="centerContinuous" vertical="center"/>
    </xf>
    <xf numFmtId="0" fontId="51" fillId="0" borderId="0" xfId="4" applyFont="1" applyBorder="1" applyAlignment="1" applyProtection="1">
      <alignment vertical="center"/>
    </xf>
    <xf numFmtId="0" fontId="51" fillId="0" borderId="0" xfId="4" applyFont="1" applyBorder="1" applyAlignment="1" applyProtection="1">
      <alignment horizontal="center" vertical="center"/>
    </xf>
    <xf numFmtId="0" fontId="51" fillId="0" borderId="0" xfId="4" applyFont="1" applyAlignment="1" applyProtection="1">
      <alignment vertical="center"/>
    </xf>
    <xf numFmtId="0" fontId="51" fillId="0" borderId="0" xfId="4" applyFont="1" applyAlignment="1" applyProtection="1">
      <alignment horizontal="right" vertical="center"/>
    </xf>
    <xf numFmtId="0" fontId="54" fillId="0" borderId="28" xfId="4" applyFont="1" applyBorder="1" applyAlignment="1" applyProtection="1">
      <alignment horizontal="left" vertical="center" shrinkToFit="1"/>
    </xf>
    <xf numFmtId="0" fontId="54" fillId="0" borderId="11" xfId="4" applyFont="1" applyBorder="1" applyAlignment="1" applyProtection="1">
      <alignment horizontal="left" vertical="center" shrinkToFit="1"/>
    </xf>
    <xf numFmtId="0" fontId="54" fillId="0" borderId="29" xfId="4" applyFont="1" applyBorder="1" applyAlignment="1" applyProtection="1">
      <alignment horizontal="left" vertical="center" shrinkToFit="1"/>
    </xf>
    <xf numFmtId="0" fontId="54" fillId="0" borderId="26" xfId="4" applyFont="1" applyBorder="1" applyAlignment="1" applyProtection="1">
      <alignment horizontal="left" vertical="center" shrinkToFit="1"/>
    </xf>
    <xf numFmtId="198" fontId="56" fillId="0" borderId="27" xfId="4" applyNumberFormat="1" applyFont="1" applyBorder="1" applyAlignment="1" applyProtection="1">
      <alignment horizontal="left" vertical="center" shrinkToFit="1"/>
    </xf>
    <xf numFmtId="0" fontId="21" fillId="0" borderId="0" xfId="4" applyFont="1" applyBorder="1" applyAlignment="1" applyProtection="1">
      <alignment vertical="center"/>
    </xf>
    <xf numFmtId="0" fontId="49" fillId="0" borderId="6" xfId="4" applyFont="1" applyBorder="1" applyAlignment="1" applyProtection="1">
      <alignment horizontal="center" vertical="center"/>
    </xf>
    <xf numFmtId="0" fontId="49" fillId="0" borderId="8" xfId="4" applyFont="1" applyBorder="1" applyAlignment="1" applyProtection="1">
      <alignment horizontal="center" vertical="center"/>
    </xf>
    <xf numFmtId="0" fontId="49" fillId="0" borderId="9" xfId="4" applyFont="1" applyBorder="1" applyAlignment="1" applyProtection="1">
      <alignment horizontal="center" vertical="center"/>
    </xf>
    <xf numFmtId="0" fontId="49" fillId="0" borderId="10" xfId="4" applyFont="1" applyBorder="1" applyAlignment="1" applyProtection="1">
      <alignment horizontal="center" vertical="center"/>
    </xf>
    <xf numFmtId="0" fontId="49" fillId="0" borderId="30" xfId="4" applyFont="1" applyBorder="1" applyAlignment="1" applyProtection="1">
      <alignment horizontal="centerContinuous" vertical="center"/>
    </xf>
    <xf numFmtId="0" fontId="49" fillId="0" borderId="31" xfId="4" applyFont="1" applyBorder="1" applyAlignment="1" applyProtection="1">
      <alignment horizontal="center" vertical="center"/>
    </xf>
    <xf numFmtId="0" fontId="49" fillId="0" borderId="24" xfId="4" applyFont="1" applyBorder="1" applyAlignment="1" applyProtection="1">
      <alignment horizontal="center" vertical="center"/>
    </xf>
    <xf numFmtId="0" fontId="49" fillId="0" borderId="26" xfId="4" applyFont="1" applyBorder="1" applyAlignment="1" applyProtection="1">
      <alignment horizontal="center" vertical="center"/>
    </xf>
    <xf numFmtId="0" fontId="49" fillId="0" borderId="32" xfId="4" applyFont="1" applyBorder="1" applyAlignment="1" applyProtection="1">
      <alignment horizontal="center" vertical="center"/>
    </xf>
    <xf numFmtId="0" fontId="49" fillId="0" borderId="33" xfId="4" applyFont="1" applyBorder="1" applyAlignment="1" applyProtection="1">
      <alignment horizontal="center" vertical="center"/>
    </xf>
    <xf numFmtId="0" fontId="49" fillId="0" borderId="34" xfId="4" applyFont="1" applyBorder="1" applyAlignment="1" applyProtection="1">
      <alignment horizontal="center" vertical="center"/>
    </xf>
    <xf numFmtId="0" fontId="59" fillId="0" borderId="35" xfId="4" applyNumberFormat="1" applyFont="1" applyBorder="1" applyAlignment="1" applyProtection="1">
      <alignment horizontal="center" vertical="center" shrinkToFit="1"/>
    </xf>
    <xf numFmtId="0" fontId="59" fillId="0" borderId="36" xfId="4" applyNumberFormat="1" applyFont="1" applyBorder="1" applyAlignment="1" applyProtection="1">
      <alignment horizontal="center" vertical="center" shrinkToFit="1"/>
    </xf>
    <xf numFmtId="0" fontId="60" fillId="0" borderId="35" xfId="4" quotePrefix="1" applyNumberFormat="1" applyFont="1" applyBorder="1" applyAlignment="1" applyProtection="1">
      <alignment horizontal="center" vertical="center" shrinkToFit="1"/>
    </xf>
    <xf numFmtId="0" fontId="60" fillId="0" borderId="36" xfId="4" applyNumberFormat="1" applyFont="1" applyBorder="1" applyAlignment="1" applyProtection="1">
      <alignment horizontal="center" vertical="center" shrinkToFit="1"/>
    </xf>
    <xf numFmtId="0" fontId="60" fillId="0" borderId="37" xfId="4" applyNumberFormat="1" applyFont="1" applyBorder="1" applyAlignment="1" applyProtection="1">
      <alignment horizontal="center" vertical="center" shrinkToFit="1"/>
    </xf>
    <xf numFmtId="0" fontId="60" fillId="0" borderId="7" xfId="4" quotePrefix="1" applyFont="1" applyBorder="1" applyAlignment="1" applyProtection="1">
      <alignment horizontal="centerContinuous" vertical="center" shrinkToFit="1"/>
    </xf>
    <xf numFmtId="4" fontId="15" fillId="0" borderId="38" xfId="5" applyNumberFormat="1" applyFont="1" applyBorder="1" applyAlignment="1" applyProtection="1">
      <alignment horizontal="right" vertical="center" shrinkToFit="1"/>
    </xf>
    <xf numFmtId="0" fontId="57" fillId="0" borderId="38" xfId="4" applyFont="1" applyBorder="1" applyAlignment="1" applyProtection="1">
      <alignment vertical="center" shrinkToFit="1"/>
    </xf>
    <xf numFmtId="0" fontId="59" fillId="0" borderId="19" xfId="4" applyNumberFormat="1" applyFont="1" applyBorder="1" applyAlignment="1" applyProtection="1">
      <alignment horizontal="center" vertical="center" shrinkToFit="1"/>
    </xf>
    <xf numFmtId="0" fontId="59" fillId="0" borderId="39" xfId="4" applyNumberFormat="1" applyFont="1" applyBorder="1" applyAlignment="1" applyProtection="1">
      <alignment horizontal="center" vertical="center" shrinkToFit="1"/>
    </xf>
    <xf numFmtId="0" fontId="59" fillId="0" borderId="40" xfId="4" applyNumberFormat="1" applyFont="1" applyBorder="1" applyAlignment="1" applyProtection="1">
      <alignment horizontal="center" vertical="center" shrinkToFit="1"/>
    </xf>
    <xf numFmtId="0" fontId="59" fillId="0" borderId="0" xfId="4" applyNumberFormat="1" applyFont="1" applyBorder="1" applyAlignment="1" applyProtection="1">
      <alignment horizontal="center" vertical="center" shrinkToFit="1"/>
    </xf>
    <xf numFmtId="4" fontId="15" fillId="0" borderId="41" xfId="5" applyNumberFormat="1" applyFont="1" applyBorder="1" applyAlignment="1" applyProtection="1">
      <alignment horizontal="right" vertical="center" shrinkToFit="1"/>
    </xf>
    <xf numFmtId="0" fontId="15" fillId="0" borderId="41" xfId="4" applyFont="1" applyBorder="1" applyAlignment="1" applyProtection="1">
      <alignment vertical="center" shrinkToFit="1"/>
    </xf>
    <xf numFmtId="0" fontId="59" fillId="0" borderId="42" xfId="4" applyNumberFormat="1" applyFont="1" applyBorder="1" applyAlignment="1" applyProtection="1">
      <alignment horizontal="center" vertical="center" shrinkToFit="1"/>
    </xf>
    <xf numFmtId="0" fontId="59" fillId="0" borderId="43" xfId="4" applyNumberFormat="1" applyFont="1" applyBorder="1" applyAlignment="1" applyProtection="1">
      <alignment horizontal="center" vertical="center" shrinkToFit="1"/>
    </xf>
    <xf numFmtId="0" fontId="59" fillId="0" borderId="0" xfId="4" applyFont="1" applyBorder="1" applyAlignment="1" applyProtection="1">
      <alignment vertical="center" shrinkToFit="1"/>
    </xf>
    <xf numFmtId="49" fontId="59" fillId="0" borderId="19" xfId="4" applyNumberFormat="1" applyFont="1" applyBorder="1" applyAlignment="1" applyProtection="1">
      <alignment horizontal="center" vertical="center" shrinkToFit="1"/>
      <protection locked="0"/>
    </xf>
    <xf numFmtId="49" fontId="59" fillId="0" borderId="39" xfId="4" applyNumberFormat="1" applyFont="1" applyBorder="1" applyAlignment="1" applyProtection="1">
      <alignment horizontal="center" vertical="center" shrinkToFit="1"/>
      <protection locked="0"/>
    </xf>
    <xf numFmtId="49" fontId="59" fillId="0" borderId="40" xfId="4" applyNumberFormat="1" applyFont="1" applyBorder="1" applyAlignment="1" applyProtection="1">
      <alignment horizontal="center" vertical="center" shrinkToFit="1"/>
      <protection locked="0"/>
    </xf>
    <xf numFmtId="0" fontId="59" fillId="0" borderId="19" xfId="4" applyNumberFormat="1" applyFont="1" applyBorder="1" applyAlignment="1" applyProtection="1">
      <alignment horizontal="center" vertical="center" shrinkToFit="1"/>
      <protection locked="0"/>
    </xf>
    <xf numFmtId="0" fontId="59" fillId="0" borderId="39" xfId="4" applyNumberFormat="1" applyFont="1" applyBorder="1" applyAlignment="1" applyProtection="1">
      <alignment horizontal="center" vertical="center" shrinkToFit="1"/>
      <protection locked="0"/>
    </xf>
    <xf numFmtId="0" fontId="59" fillId="0" borderId="40" xfId="4" applyNumberFormat="1" applyFont="1" applyBorder="1" applyAlignment="1" applyProtection="1">
      <alignment horizontal="center" vertical="center" shrinkToFit="1"/>
      <protection locked="0"/>
    </xf>
    <xf numFmtId="49" fontId="59" fillId="0" borderId="0" xfId="4" applyNumberFormat="1" applyFont="1" applyBorder="1" applyAlignment="1" applyProtection="1">
      <alignment horizontal="center" vertical="center" shrinkToFit="1"/>
    </xf>
    <xf numFmtId="0" fontId="59" fillId="0" borderId="9" xfId="4" applyFont="1" applyBorder="1" applyAlignment="1" applyProtection="1">
      <alignment vertical="center" shrinkToFit="1"/>
    </xf>
    <xf numFmtId="49" fontId="59" fillId="0" borderId="19" xfId="4" applyNumberFormat="1" applyFont="1" applyBorder="1" applyAlignment="1" applyProtection="1">
      <alignment horizontal="center" vertical="center" shrinkToFit="1"/>
    </xf>
    <xf numFmtId="49" fontId="59" fillId="0" borderId="39" xfId="4" applyNumberFormat="1" applyFont="1" applyBorder="1" applyAlignment="1" applyProtection="1">
      <alignment horizontal="center" vertical="center" shrinkToFit="1"/>
    </xf>
    <xf numFmtId="49" fontId="59" fillId="0" borderId="40" xfId="4" applyNumberFormat="1" applyFont="1" applyBorder="1" applyAlignment="1" applyProtection="1">
      <alignment horizontal="center" vertical="center" shrinkToFit="1"/>
    </xf>
    <xf numFmtId="0" fontId="57" fillId="0" borderId="41" xfId="4" applyFont="1" applyBorder="1" applyAlignment="1" applyProtection="1">
      <alignment vertical="center" shrinkToFit="1"/>
    </xf>
    <xf numFmtId="4" fontId="15" fillId="0" borderId="44" xfId="5" applyNumberFormat="1" applyFont="1" applyBorder="1" applyAlignment="1" applyProtection="1">
      <alignment horizontal="right" vertical="center" shrinkToFit="1"/>
    </xf>
    <xf numFmtId="0" fontId="15" fillId="0" borderId="44" xfId="4" applyFont="1" applyBorder="1" applyAlignment="1" applyProtection="1">
      <alignment vertical="center" shrinkToFit="1"/>
    </xf>
    <xf numFmtId="0" fontId="59" fillId="0" borderId="45" xfId="4" applyFont="1" applyBorder="1" applyAlignment="1" applyProtection="1">
      <alignment vertical="center"/>
    </xf>
    <xf numFmtId="0" fontId="59" fillId="0" borderId="2" xfId="4" applyFont="1" applyBorder="1" applyAlignment="1" applyProtection="1">
      <alignment vertical="center"/>
    </xf>
    <xf numFmtId="4" fontId="15" fillId="0" borderId="31" xfId="5" applyNumberFormat="1" applyFont="1" applyBorder="1" applyAlignment="1" applyProtection="1">
      <alignment horizontal="right" vertical="center" shrinkToFit="1"/>
    </xf>
    <xf numFmtId="0" fontId="58" fillId="0" borderId="31" xfId="4" applyFont="1" applyFill="1" applyBorder="1" applyAlignment="1" applyProtection="1">
      <alignment vertical="center"/>
    </xf>
    <xf numFmtId="0" fontId="32" fillId="0" borderId="0" xfId="4" applyFont="1" applyBorder="1" applyAlignment="1" applyProtection="1">
      <alignment horizontal="right" vertical="center"/>
    </xf>
    <xf numFmtId="0" fontId="61" fillId="0" borderId="0" xfId="4" applyFont="1" applyBorder="1" applyAlignment="1" applyProtection="1">
      <alignment horizontal="center" vertical="center"/>
    </xf>
    <xf numFmtId="0" fontId="21" fillId="0" borderId="0" xfId="4" applyFont="1" applyBorder="1" applyAlignment="1" applyProtection="1">
      <alignment horizontal="center" vertical="center"/>
    </xf>
    <xf numFmtId="0" fontId="21" fillId="0" borderId="0" xfId="4" applyFont="1" applyFill="1" applyBorder="1" applyAlignment="1" applyProtection="1">
      <alignment vertical="center"/>
    </xf>
    <xf numFmtId="0" fontId="49" fillId="0" borderId="0" xfId="4" quotePrefix="1" applyFont="1" applyBorder="1" applyAlignment="1" applyProtection="1">
      <alignment horizontal="left" vertical="center" shrinkToFit="1"/>
    </xf>
    <xf numFmtId="0" fontId="49" fillId="0" borderId="0" xfId="4" applyFont="1" applyBorder="1" applyAlignment="1" applyProtection="1">
      <alignment horizontal="center" vertical="center"/>
    </xf>
    <xf numFmtId="0" fontId="49" fillId="0" borderId="0" xfId="4" applyFont="1" applyBorder="1" applyAlignment="1" applyProtection="1">
      <alignment horizontal="center" vertical="center" shrinkToFit="1"/>
    </xf>
    <xf numFmtId="0" fontId="62" fillId="0" borderId="46" xfId="2" applyFont="1" applyBorder="1" applyAlignment="1" applyProtection="1">
      <alignment vertical="center"/>
    </xf>
    <xf numFmtId="0" fontId="62" fillId="0" borderId="32" xfId="2" applyFont="1" applyBorder="1" applyAlignment="1" applyProtection="1">
      <alignment vertical="center"/>
    </xf>
    <xf numFmtId="0" fontId="49" fillId="0" borderId="43" xfId="4" applyFont="1" applyBorder="1" applyAlignment="1" applyProtection="1">
      <alignment horizontal="center" vertical="center"/>
    </xf>
    <xf numFmtId="0" fontId="49" fillId="0" borderId="32" xfId="4" applyFont="1" applyBorder="1" applyAlignment="1" applyProtection="1">
      <alignment horizontal="centerContinuous" vertical="center"/>
    </xf>
    <xf numFmtId="0" fontId="49" fillId="0" borderId="43" xfId="4" applyFont="1" applyBorder="1" applyAlignment="1" applyProtection="1">
      <alignment horizontal="center" vertical="center" wrapText="1"/>
    </xf>
    <xf numFmtId="0" fontId="49" fillId="0" borderId="0" xfId="4" applyFont="1" applyBorder="1" applyAlignment="1" applyProtection="1">
      <alignment horizontal="center" vertical="center" wrapText="1"/>
    </xf>
    <xf numFmtId="0" fontId="22" fillId="0" borderId="0" xfId="4" applyFont="1" applyBorder="1" applyAlignment="1" applyProtection="1">
      <alignment horizontal="centerContinuous" vertical="center"/>
    </xf>
    <xf numFmtId="0" fontId="49" fillId="0" borderId="7" xfId="4" applyFont="1" applyBorder="1" applyAlignment="1" applyProtection="1">
      <alignment horizontal="center" vertical="center"/>
    </xf>
    <xf numFmtId="0" fontId="49" fillId="0" borderId="4" xfId="4" applyFont="1" applyBorder="1" applyAlignment="1" applyProtection="1">
      <alignment horizontal="centerContinuous" vertical="center"/>
    </xf>
    <xf numFmtId="0" fontId="49" fillId="0" borderId="1" xfId="4" applyFont="1" applyBorder="1" applyAlignment="1" applyProtection="1">
      <alignment horizontal="centerContinuous" vertical="center"/>
    </xf>
    <xf numFmtId="0" fontId="49" fillId="0" borderId="46" xfId="4" applyFont="1" applyBorder="1" applyAlignment="1" applyProtection="1">
      <alignment horizontal="centerContinuous" vertical="center"/>
    </xf>
    <xf numFmtId="0" fontId="15" fillId="0" borderId="7" xfId="4" applyFont="1" applyBorder="1" applyAlignment="1" applyProtection="1">
      <alignment horizontal="center"/>
    </xf>
    <xf numFmtId="0" fontId="21" fillId="0" borderId="7" xfId="4" applyFont="1" applyBorder="1" applyAlignment="1" applyProtection="1">
      <alignment vertical="center"/>
    </xf>
    <xf numFmtId="0" fontId="49" fillId="0" borderId="9" xfId="4" quotePrefix="1" applyFont="1" applyBorder="1" applyAlignment="1" applyProtection="1">
      <alignment horizontal="center" vertical="center"/>
    </xf>
    <xf numFmtId="0" fontId="49" fillId="0" borderId="0" xfId="4" quotePrefix="1" applyFont="1" applyBorder="1" applyAlignment="1" applyProtection="1">
      <alignment horizontal="center" vertical="center"/>
    </xf>
    <xf numFmtId="0" fontId="15" fillId="0" borderId="0" xfId="4" quotePrefix="1" applyFont="1" applyBorder="1" applyAlignment="1" applyProtection="1">
      <alignment horizontal="center"/>
    </xf>
    <xf numFmtId="0" fontId="56" fillId="0" borderId="0" xfId="4" applyFont="1" applyBorder="1" applyAlignment="1" applyProtection="1">
      <alignment horizontal="center" vertical="center"/>
    </xf>
    <xf numFmtId="0" fontId="56" fillId="0" borderId="10" xfId="4" applyFont="1" applyBorder="1" applyAlignment="1" applyProtection="1">
      <alignment horizontal="center" vertical="center"/>
    </xf>
    <xf numFmtId="0" fontId="15" fillId="0" borderId="0" xfId="4" applyFont="1" applyBorder="1" applyAlignment="1" applyProtection="1">
      <alignment horizontal="center"/>
    </xf>
    <xf numFmtId="0" fontId="48" fillId="0" borderId="9" xfId="4" applyFont="1" applyBorder="1" applyAlignment="1" applyProtection="1">
      <alignment horizontal="center" vertical="center"/>
    </xf>
    <xf numFmtId="0" fontId="48" fillId="0" borderId="0" xfId="4" applyFont="1" applyBorder="1" applyAlignment="1" applyProtection="1">
      <alignment horizontal="center" vertical="center"/>
    </xf>
    <xf numFmtId="0" fontId="58" fillId="0" borderId="0" xfId="4" applyFont="1" applyBorder="1" applyAlignment="1" applyProtection="1">
      <alignment vertical="center"/>
    </xf>
    <xf numFmtId="0" fontId="58" fillId="0" borderId="10" xfId="4" applyFont="1" applyBorder="1" applyAlignment="1" applyProtection="1">
      <alignment horizontal="center" vertical="center"/>
    </xf>
    <xf numFmtId="0" fontId="21" fillId="0" borderId="9" xfId="4" applyFont="1" applyBorder="1" applyAlignment="1" applyProtection="1">
      <alignment vertical="center"/>
    </xf>
    <xf numFmtId="0" fontId="56" fillId="0" borderId="9" xfId="4" applyFont="1" applyBorder="1" applyAlignment="1" applyProtection="1">
      <alignment horizontal="center" vertical="center"/>
    </xf>
    <xf numFmtId="0" fontId="15" fillId="0" borderId="0" xfId="4" applyFont="1" applyAlignment="1" applyProtection="1">
      <alignment horizontal="center" vertical="center"/>
    </xf>
    <xf numFmtId="0" fontId="56" fillId="0" borderId="0" xfId="4" applyFont="1" applyBorder="1" applyAlignment="1" applyProtection="1">
      <alignment vertical="center"/>
    </xf>
    <xf numFmtId="0" fontId="48" fillId="0" borderId="45" xfId="4" applyFont="1" applyBorder="1" applyAlignment="1" applyProtection="1">
      <alignment horizontal="center" vertical="center"/>
    </xf>
    <xf numFmtId="0" fontId="48" fillId="0" borderId="2" xfId="4" applyFont="1" applyBorder="1" applyAlignment="1" applyProtection="1">
      <alignment horizontal="center" vertical="center"/>
    </xf>
    <xf numFmtId="0" fontId="58" fillId="0" borderId="2" xfId="4" applyFont="1" applyBorder="1" applyAlignment="1" applyProtection="1">
      <alignment vertical="center"/>
    </xf>
    <xf numFmtId="0" fontId="21" fillId="0" borderId="2" xfId="4" applyFont="1" applyBorder="1" applyAlignment="1" applyProtection="1">
      <alignment vertical="center"/>
    </xf>
    <xf numFmtId="0" fontId="58" fillId="0" borderId="31" xfId="4" applyFont="1" applyBorder="1" applyAlignment="1" applyProtection="1">
      <alignment horizontal="center" vertical="center"/>
    </xf>
    <xf numFmtId="0" fontId="58" fillId="0" borderId="2" xfId="4" applyFont="1" applyBorder="1" applyAlignment="1" applyProtection="1">
      <alignment horizontal="center" vertical="center"/>
    </xf>
    <xf numFmtId="0" fontId="49" fillId="0" borderId="31" xfId="4" applyFont="1" applyBorder="1" applyAlignment="1" applyProtection="1">
      <alignment horizontal="right" vertical="center"/>
    </xf>
    <xf numFmtId="0" fontId="59" fillId="0" borderId="0" xfId="4" applyFont="1" applyBorder="1" applyAlignment="1" applyProtection="1">
      <alignment horizontal="center" vertical="center" shrinkToFit="1"/>
    </xf>
    <xf numFmtId="0" fontId="65" fillId="0" borderId="19" xfId="4" applyNumberFormat="1" applyFont="1" applyBorder="1" applyAlignment="1" applyProtection="1">
      <alignment horizontal="center" vertical="center" shrinkToFit="1"/>
    </xf>
    <xf numFmtId="0" fontId="65" fillId="0" borderId="39" xfId="4" applyNumberFormat="1" applyFont="1" applyBorder="1" applyAlignment="1" applyProtection="1">
      <alignment horizontal="center" vertical="center" shrinkToFit="1"/>
    </xf>
    <xf numFmtId="0" fontId="65" fillId="0" borderId="40" xfId="4" applyNumberFormat="1" applyFont="1" applyBorder="1" applyAlignment="1" applyProtection="1">
      <alignment horizontal="center" vertical="center" shrinkToFit="1"/>
    </xf>
    <xf numFmtId="198" fontId="68" fillId="0" borderId="21" xfId="4" applyNumberFormat="1" applyFont="1" applyBorder="1" applyAlignment="1" applyProtection="1">
      <alignment horizontal="left" vertical="center" shrinkToFit="1"/>
    </xf>
    <xf numFmtId="0" fontId="72" fillId="0" borderId="46" xfId="2" applyFont="1" applyBorder="1" applyAlignment="1" applyProtection="1">
      <alignment vertical="center"/>
    </xf>
    <xf numFmtId="0" fontId="15" fillId="0" borderId="31" xfId="4" applyFont="1" applyBorder="1" applyAlignment="1" applyProtection="1">
      <alignment vertical="center" shrinkToFit="1"/>
    </xf>
    <xf numFmtId="0" fontId="73" fillId="0" borderId="0" xfId="0" applyFont="1" applyProtection="1"/>
    <xf numFmtId="4" fontId="73" fillId="4" borderId="6" xfId="0" applyNumberFormat="1" applyFont="1" applyFill="1" applyBorder="1" applyAlignment="1" applyProtection="1">
      <alignment vertical="center"/>
    </xf>
    <xf numFmtId="3" fontId="73" fillId="4" borderId="7" xfId="0" applyNumberFormat="1" applyFont="1" applyFill="1" applyBorder="1" applyAlignment="1" applyProtection="1">
      <alignment vertical="center"/>
    </xf>
    <xf numFmtId="3" fontId="73" fillId="4" borderId="7" xfId="0" applyNumberFormat="1" applyFont="1" applyFill="1" applyBorder="1" applyAlignment="1" applyProtection="1">
      <alignment horizontal="center" vertical="center"/>
    </xf>
    <xf numFmtId="3" fontId="73" fillId="4" borderId="8" xfId="0" applyNumberFormat="1" applyFont="1" applyFill="1" applyBorder="1" applyAlignment="1" applyProtection="1">
      <alignment horizontal="center" vertical="center"/>
    </xf>
    <xf numFmtId="0" fontId="73" fillId="4" borderId="0" xfId="0" applyFont="1" applyFill="1" applyBorder="1" applyProtection="1"/>
    <xf numFmtId="3" fontId="73" fillId="4" borderId="10" xfId="0" applyNumberFormat="1" applyFont="1" applyFill="1" applyBorder="1" applyProtection="1"/>
    <xf numFmtId="0" fontId="73" fillId="4" borderId="10" xfId="0" applyFont="1" applyFill="1" applyBorder="1" applyProtection="1"/>
    <xf numFmtId="3" fontId="73" fillId="4" borderId="6" xfId="0" applyNumberFormat="1" applyFont="1" applyFill="1" applyBorder="1" applyAlignment="1" applyProtection="1">
      <alignment vertical="center"/>
    </xf>
    <xf numFmtId="0" fontId="73" fillId="4" borderId="9" xfId="0" applyFont="1" applyFill="1" applyBorder="1" applyProtection="1"/>
    <xf numFmtId="0" fontId="52" fillId="0" borderId="43" xfId="4" applyFont="1" applyBorder="1" applyAlignment="1" applyProtection="1">
      <alignment horizontal="center" vertical="center"/>
    </xf>
    <xf numFmtId="0" fontId="52" fillId="0" borderId="43" xfId="4" applyFont="1" applyBorder="1" applyAlignment="1" applyProtection="1">
      <alignment horizontal="center" vertical="center" wrapText="1"/>
    </xf>
    <xf numFmtId="0" fontId="77" fillId="0" borderId="0" xfId="0" applyFont="1"/>
    <xf numFmtId="0" fontId="52" fillId="0" borderId="4" xfId="4" applyFont="1" applyBorder="1" applyAlignment="1" applyProtection="1">
      <alignment horizontal="centerContinuous" vertical="center"/>
    </xf>
    <xf numFmtId="0" fontId="52" fillId="0" borderId="1" xfId="4" applyFont="1" applyBorder="1" applyAlignment="1" applyProtection="1">
      <alignment horizontal="centerContinuous" vertical="center"/>
    </xf>
    <xf numFmtId="0" fontId="52" fillId="0" borderId="46" xfId="4" applyFont="1" applyBorder="1" applyAlignment="1" applyProtection="1">
      <alignment horizontal="centerContinuous" vertical="center"/>
    </xf>
    <xf numFmtId="198" fontId="68" fillId="0" borderId="21" xfId="4" applyNumberFormat="1" applyFont="1" applyBorder="1" applyAlignment="1" applyProtection="1">
      <alignment horizontal="left" vertical="center" shrinkToFit="1"/>
      <protection locked="0"/>
    </xf>
    <xf numFmtId="198" fontId="56" fillId="0" borderId="27" xfId="4" applyNumberFormat="1" applyFont="1" applyBorder="1" applyAlignment="1" applyProtection="1">
      <alignment horizontal="left" vertical="center" shrinkToFit="1"/>
      <protection locked="0"/>
    </xf>
    <xf numFmtId="0" fontId="65" fillId="0" borderId="19" xfId="4" applyNumberFormat="1" applyFont="1" applyBorder="1" applyAlignment="1" applyProtection="1">
      <alignment horizontal="center" vertical="center" shrinkToFit="1"/>
      <protection locked="0"/>
    </xf>
    <xf numFmtId="0" fontId="65" fillId="0" borderId="39" xfId="4" applyNumberFormat="1" applyFont="1" applyBorder="1" applyAlignment="1" applyProtection="1">
      <alignment horizontal="center" vertical="center" shrinkToFit="1"/>
      <protection locked="0"/>
    </xf>
    <xf numFmtId="0" fontId="65" fillId="0" borderId="40" xfId="4" applyNumberFormat="1" applyFont="1" applyBorder="1" applyAlignment="1" applyProtection="1">
      <alignment horizontal="center" vertical="center" shrinkToFit="1"/>
      <protection locked="0"/>
    </xf>
    <xf numFmtId="0" fontId="78" fillId="0" borderId="0" xfId="4" applyFont="1" applyBorder="1" applyAlignment="1" applyProtection="1">
      <alignment horizontal="center" vertical="center"/>
      <protection locked="0"/>
    </xf>
    <xf numFmtId="0" fontId="65" fillId="0" borderId="0" xfId="4" applyFont="1" applyBorder="1" applyAlignment="1" applyProtection="1">
      <alignment horizontal="center" vertical="center" shrinkToFit="1"/>
      <protection locked="0"/>
    </xf>
    <xf numFmtId="0" fontId="49" fillId="0" borderId="0" xfId="4" quotePrefix="1" applyFont="1" applyBorder="1" applyAlignment="1" applyProtection="1">
      <alignment horizontal="center" vertical="center"/>
      <protection locked="0"/>
    </xf>
    <xf numFmtId="0" fontId="15" fillId="0" borderId="0" xfId="4" quotePrefix="1" applyFont="1" applyBorder="1" applyAlignment="1" applyProtection="1">
      <alignment horizontal="center"/>
      <protection locked="0"/>
    </xf>
    <xf numFmtId="0" fontId="21" fillId="0" borderId="0" xfId="4" applyFont="1" applyBorder="1" applyAlignment="1" applyProtection="1">
      <alignment vertical="center"/>
      <protection locked="0"/>
    </xf>
    <xf numFmtId="0" fontId="54" fillId="0" borderId="29" xfId="4" applyFont="1" applyBorder="1" applyAlignment="1" applyProtection="1">
      <alignment horizontal="left" vertical="center" wrapText="1"/>
    </xf>
    <xf numFmtId="0" fontId="42" fillId="3" borderId="11" xfId="0" applyFont="1" applyFill="1" applyBorder="1" applyAlignment="1" applyProtection="1">
      <alignment horizontal="right"/>
      <protection locked="0"/>
    </xf>
    <xf numFmtId="0" fontId="44" fillId="0" borderId="47" xfId="0" applyFont="1" applyBorder="1" applyAlignment="1" applyProtection="1">
      <alignment horizontal="right"/>
    </xf>
    <xf numFmtId="0" fontId="40" fillId="0" borderId="29" xfId="0" applyFont="1" applyBorder="1" applyAlignment="1" applyProtection="1">
      <alignment vertical="center"/>
      <protection locked="0"/>
    </xf>
    <xf numFmtId="0" fontId="40" fillId="0" borderId="48" xfId="0" applyFont="1" applyBorder="1" applyAlignment="1" applyProtection="1">
      <alignment vertical="center"/>
      <protection locked="0"/>
    </xf>
    <xf numFmtId="0" fontId="40" fillId="0" borderId="29" xfId="0" applyFont="1" applyFill="1" applyBorder="1" applyAlignment="1" applyProtection="1">
      <alignment vertical="center"/>
      <protection locked="0"/>
    </xf>
    <xf numFmtId="14" fontId="82" fillId="3" borderId="0" xfId="0" applyNumberFormat="1" applyFont="1" applyFill="1" applyBorder="1" applyAlignment="1" applyProtection="1">
      <alignment vertical="center" shrinkToFit="1"/>
    </xf>
    <xf numFmtId="0" fontId="44" fillId="0" borderId="43" xfId="0" applyFont="1" applyBorder="1" applyAlignment="1" applyProtection="1">
      <alignment horizontal="right"/>
    </xf>
    <xf numFmtId="0" fontId="44" fillId="0" borderId="40" xfId="0" applyFont="1" applyBorder="1" applyAlignment="1" applyProtection="1">
      <alignment horizontal="right"/>
    </xf>
    <xf numFmtId="0" fontId="81" fillId="0" borderId="49" xfId="0" applyFont="1" applyBorder="1" applyAlignment="1" applyProtection="1">
      <alignment horizontal="center" vertical="center"/>
      <protection locked="0"/>
    </xf>
    <xf numFmtId="0" fontId="0" fillId="0" borderId="0" xfId="0" applyAlignment="1">
      <alignment horizontal="center"/>
    </xf>
    <xf numFmtId="0" fontId="2" fillId="0" borderId="0" xfId="1" applyAlignment="1" applyProtection="1"/>
    <xf numFmtId="0" fontId="0" fillId="0" borderId="0" xfId="0" applyFill="1" applyBorder="1"/>
    <xf numFmtId="0" fontId="0" fillId="0" borderId="0" xfId="0" applyAlignment="1">
      <alignment wrapText="1"/>
    </xf>
    <xf numFmtId="0" fontId="86" fillId="0" borderId="0" xfId="0" applyFont="1" applyAlignment="1">
      <alignment wrapText="1"/>
    </xf>
    <xf numFmtId="0" fontId="87" fillId="0" borderId="0" xfId="0" applyFont="1" applyAlignment="1">
      <alignment wrapText="1"/>
    </xf>
    <xf numFmtId="0" fontId="84" fillId="0" borderId="0" xfId="0" applyFont="1" applyAlignment="1">
      <alignment wrapText="1"/>
    </xf>
    <xf numFmtId="0" fontId="85" fillId="0" borderId="0" xfId="0" applyFont="1" applyAlignment="1">
      <alignment wrapText="1"/>
    </xf>
    <xf numFmtId="0" fontId="2" fillId="0" borderId="0" xfId="1" applyAlignment="1" applyProtection="1">
      <alignment wrapText="1"/>
    </xf>
    <xf numFmtId="49" fontId="85" fillId="0" borderId="0" xfId="0" applyNumberFormat="1" applyFont="1" applyAlignment="1">
      <alignment wrapText="1"/>
    </xf>
    <xf numFmtId="0" fontId="0" fillId="5" borderId="50" xfId="0" applyFill="1" applyBorder="1"/>
    <xf numFmtId="0" fontId="0" fillId="5" borderId="51" xfId="0" applyFill="1" applyBorder="1"/>
    <xf numFmtId="0" fontId="0" fillId="5" borderId="52" xfId="0" applyFill="1" applyBorder="1"/>
    <xf numFmtId="0" fontId="0" fillId="5" borderId="53" xfId="0" applyFill="1" applyBorder="1"/>
    <xf numFmtId="0" fontId="88" fillId="5" borderId="54" xfId="0" applyFont="1" applyFill="1" applyBorder="1" applyAlignment="1">
      <alignment horizontal="center"/>
    </xf>
    <xf numFmtId="0" fontId="88" fillId="5" borderId="42" xfId="0" applyFont="1" applyFill="1" applyBorder="1" applyAlignment="1">
      <alignment horizontal="center"/>
    </xf>
    <xf numFmtId="0" fontId="0" fillId="5" borderId="42" xfId="0" applyFill="1" applyBorder="1" applyAlignment="1">
      <alignment horizontal="center"/>
    </xf>
    <xf numFmtId="0" fontId="88" fillId="5" borderId="0" xfId="0" applyFont="1" applyFill="1" applyAlignment="1">
      <alignment horizontal="center"/>
    </xf>
    <xf numFmtId="0" fontId="88" fillId="5" borderId="55" xfId="0" applyFont="1" applyFill="1" applyBorder="1" applyAlignment="1">
      <alignment horizontal="center"/>
    </xf>
    <xf numFmtId="0" fontId="0" fillId="5" borderId="42" xfId="0" applyFill="1" applyBorder="1"/>
    <xf numFmtId="0" fontId="0" fillId="5" borderId="56" xfId="0" applyFill="1" applyBorder="1"/>
    <xf numFmtId="0" fontId="0" fillId="5" borderId="57" xfId="0" applyFill="1" applyBorder="1"/>
    <xf numFmtId="0" fontId="0" fillId="5" borderId="58" xfId="0" applyFill="1" applyBorder="1"/>
    <xf numFmtId="0" fontId="0" fillId="5" borderId="59" xfId="0" applyFill="1" applyBorder="1"/>
    <xf numFmtId="0" fontId="88" fillId="0" borderId="0" xfId="0" applyFont="1" applyAlignment="1">
      <alignment horizontal="center"/>
    </xf>
    <xf numFmtId="0" fontId="88" fillId="0" borderId="50" xfId="0" applyFont="1"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42" xfId="0" applyBorder="1" applyAlignment="1">
      <alignment horizontal="center"/>
    </xf>
    <xf numFmtId="16" fontId="0" fillId="0" borderId="42" xfId="0" applyNumberFormat="1" applyBorder="1" applyAlignment="1">
      <alignment horizontal="center"/>
    </xf>
    <xf numFmtId="0" fontId="0" fillId="0" borderId="55" xfId="0" applyBorder="1" applyAlignment="1">
      <alignment horizontal="center"/>
    </xf>
    <xf numFmtId="0" fontId="0" fillId="0" borderId="60" xfId="0" applyBorder="1" applyAlignment="1">
      <alignment horizontal="center"/>
    </xf>
    <xf numFmtId="0" fontId="0" fillId="0" borderId="23" xfId="0" applyBorder="1" applyAlignment="1">
      <alignment horizontal="center"/>
    </xf>
    <xf numFmtId="0" fontId="0" fillId="0" borderId="61" xfId="0" applyBorder="1" applyAlignment="1">
      <alignment horizontal="center"/>
    </xf>
    <xf numFmtId="0" fontId="0" fillId="0" borderId="49"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64" xfId="0" applyBorder="1"/>
    <xf numFmtId="0" fontId="0" fillId="0" borderId="58" xfId="0" applyBorder="1"/>
    <xf numFmtId="0" fontId="0" fillId="0" borderId="65" xfId="0" applyBorder="1"/>
    <xf numFmtId="0" fontId="0" fillId="0" borderId="66" xfId="0" applyBorder="1"/>
    <xf numFmtId="0" fontId="0" fillId="6" borderId="50" xfId="0" applyFill="1" applyBorder="1"/>
    <xf numFmtId="0" fontId="0" fillId="6" borderId="51" xfId="0" applyFill="1" applyBorder="1"/>
    <xf numFmtId="0" fontId="0" fillId="6" borderId="67" xfId="0" applyFill="1" applyBorder="1"/>
    <xf numFmtId="0" fontId="88" fillId="6" borderId="54" xfId="0" applyFont="1" applyFill="1" applyBorder="1" applyAlignment="1">
      <alignment horizontal="center"/>
    </xf>
    <xf numFmtId="0" fontId="88" fillId="6" borderId="42" xfId="0" applyFont="1" applyFill="1" applyBorder="1" applyAlignment="1">
      <alignment horizontal="center"/>
    </xf>
    <xf numFmtId="0" fontId="88" fillId="6" borderId="68" xfId="0" applyFont="1" applyFill="1" applyBorder="1" applyAlignment="1">
      <alignment horizontal="center"/>
    </xf>
    <xf numFmtId="0" fontId="0" fillId="6" borderId="42" xfId="0" applyFill="1" applyBorder="1"/>
    <xf numFmtId="0" fontId="0" fillId="6" borderId="56" xfId="0" applyFill="1" applyBorder="1"/>
    <xf numFmtId="0" fontId="0" fillId="6" borderId="57" xfId="0" applyFill="1" applyBorder="1"/>
    <xf numFmtId="0" fontId="0" fillId="6" borderId="58" xfId="0" applyFill="1" applyBorder="1"/>
    <xf numFmtId="0" fontId="0" fillId="6" borderId="59" xfId="0" applyFill="1" applyBorder="1"/>
    <xf numFmtId="0" fontId="0" fillId="0" borderId="67" xfId="0" applyBorder="1"/>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59" xfId="0" applyBorder="1"/>
    <xf numFmtId="0" fontId="0" fillId="0" borderId="0" xfId="0" applyFill="1" applyBorder="1" applyAlignment="1">
      <alignment horizontal="center"/>
    </xf>
    <xf numFmtId="0" fontId="89" fillId="7" borderId="0" xfId="0" applyFont="1" applyFill="1" applyBorder="1" applyAlignment="1">
      <alignment horizontal="center"/>
    </xf>
    <xf numFmtId="0" fontId="13" fillId="0" borderId="0" xfId="0" applyFont="1" applyAlignment="1">
      <alignment wrapText="1"/>
    </xf>
    <xf numFmtId="0" fontId="12" fillId="0" borderId="0" xfId="0" applyFont="1" applyAlignment="1">
      <alignment wrapText="1"/>
    </xf>
    <xf numFmtId="0" fontId="90" fillId="0" borderId="0" xfId="0" applyFont="1" applyAlignment="1">
      <alignment wrapText="1"/>
    </xf>
    <xf numFmtId="0" fontId="92" fillId="0" borderId="0" xfId="0" applyFont="1" applyAlignment="1">
      <alignment wrapText="1"/>
    </xf>
    <xf numFmtId="0" fontId="93" fillId="0" borderId="0" xfId="0" applyFont="1" applyFill="1" applyBorder="1" applyAlignment="1">
      <alignment horizontal="left"/>
    </xf>
    <xf numFmtId="0" fontId="0" fillId="0" borderId="0" xfId="0" applyFill="1" applyBorder="1" applyAlignment="1">
      <alignment horizontal="left"/>
    </xf>
    <xf numFmtId="0" fontId="95" fillId="0" borderId="0" xfId="0" applyFont="1"/>
    <xf numFmtId="0" fontId="0" fillId="0" borderId="0" xfId="0" applyFill="1" applyBorder="1" applyAlignment="1">
      <alignment wrapText="1"/>
    </xf>
    <xf numFmtId="0" fontId="95" fillId="0" borderId="0" xfId="0" applyFont="1" applyAlignment="1">
      <alignment wrapText="1"/>
    </xf>
    <xf numFmtId="0" fontId="97" fillId="0" borderId="0" xfId="0" applyFont="1" applyAlignment="1">
      <alignment wrapText="1"/>
    </xf>
    <xf numFmtId="0" fontId="99" fillId="0" borderId="0" xfId="0" applyFont="1" applyAlignment="1">
      <alignment wrapText="1"/>
    </xf>
    <xf numFmtId="0" fontId="94" fillId="0" borderId="0" xfId="0" applyFont="1" applyAlignment="1">
      <alignment wrapText="1"/>
    </xf>
    <xf numFmtId="0" fontId="100" fillId="0" borderId="0" xfId="0" applyFont="1" applyAlignment="1">
      <alignment wrapText="1"/>
    </xf>
    <xf numFmtId="0" fontId="98" fillId="0" borderId="0" xfId="0" applyFont="1" applyAlignment="1">
      <alignment wrapText="1"/>
    </xf>
    <xf numFmtId="0" fontId="102" fillId="0" borderId="0" xfId="0" applyFont="1" applyAlignment="1">
      <alignment horizontal="center"/>
    </xf>
    <xf numFmtId="0" fontId="104" fillId="0" borderId="0" xfId="0" applyFont="1" applyAlignment="1">
      <alignment horizontal="center" wrapText="1"/>
    </xf>
    <xf numFmtId="0" fontId="105" fillId="0" borderId="0" xfId="0" applyFont="1" applyAlignment="1">
      <alignment horizontal="center" wrapText="1"/>
    </xf>
    <xf numFmtId="49" fontId="65" fillId="0" borderId="39" xfId="4" applyNumberFormat="1" applyFont="1" applyBorder="1" applyAlignment="1" applyProtection="1">
      <alignment horizontal="center" vertical="center" shrinkToFit="1"/>
      <protection locked="0"/>
    </xf>
    <xf numFmtId="198" fontId="75" fillId="0" borderId="21" xfId="4" applyNumberFormat="1" applyFont="1" applyBorder="1" applyAlignment="1" applyProtection="1">
      <alignment horizontal="left" vertical="center" shrinkToFit="1"/>
    </xf>
    <xf numFmtId="0" fontId="108" fillId="0" borderId="0" xfId="0" applyFont="1" applyAlignment="1">
      <alignment horizontal="left" vertical="center" wrapText="1"/>
    </xf>
    <xf numFmtId="0" fontId="0" fillId="0" borderId="0" xfId="0" applyAlignment="1">
      <alignment horizontal="left" vertical="center" wrapText="1"/>
    </xf>
    <xf numFmtId="0" fontId="0" fillId="3" borderId="71" xfId="0" applyFill="1" applyBorder="1" applyAlignment="1">
      <alignment horizontal="left" vertical="center" wrapText="1"/>
    </xf>
    <xf numFmtId="0" fontId="2" fillId="0" borderId="0" xfId="1" applyAlignment="1" applyProtection="1">
      <alignment horizontal="left" vertical="center" wrapText="1"/>
    </xf>
    <xf numFmtId="0" fontId="111" fillId="0" borderId="0" xfId="0" applyFont="1" applyAlignment="1">
      <alignment horizontal="left" vertical="center" wrapText="1"/>
    </xf>
    <xf numFmtId="0" fontId="0" fillId="3" borderId="0" xfId="0" applyFill="1" applyAlignment="1">
      <alignment horizontal="left" vertical="center" wrapText="1"/>
    </xf>
    <xf numFmtId="0" fontId="118" fillId="0" borderId="0" xfId="0" applyFont="1" applyAlignment="1">
      <alignment vertical="center" wrapText="1"/>
    </xf>
    <xf numFmtId="0" fontId="119" fillId="0" borderId="0" xfId="0" applyFont="1" applyAlignment="1">
      <alignment wrapText="1"/>
    </xf>
    <xf numFmtId="0" fontId="117" fillId="0" borderId="0" xfId="0" applyFont="1" applyAlignment="1">
      <alignment horizontal="justify" vertical="center" wrapText="1"/>
    </xf>
    <xf numFmtId="0" fontId="117" fillId="0" borderId="0" xfId="0" applyFont="1" applyAlignment="1">
      <alignment vertical="center" wrapText="1"/>
    </xf>
    <xf numFmtId="0" fontId="117" fillId="0" borderId="0" xfId="0" applyFont="1" applyAlignment="1">
      <alignment horizontal="center" vertical="center" wrapText="1"/>
    </xf>
    <xf numFmtId="0" fontId="148" fillId="0" borderId="11" xfId="0" applyFont="1" applyBorder="1" applyAlignment="1" applyProtection="1">
      <alignment horizontal="center"/>
      <protection locked="0"/>
    </xf>
    <xf numFmtId="0" fontId="121" fillId="0" borderId="0" xfId="0" applyFont="1" applyAlignment="1">
      <alignment horizontal="center" vertical="center"/>
    </xf>
    <xf numFmtId="0" fontId="121" fillId="0" borderId="0" xfId="0" applyFont="1" applyAlignment="1">
      <alignment vertical="center"/>
    </xf>
    <xf numFmtId="0" fontId="124" fillId="0" borderId="0" xfId="0" applyFont="1" applyAlignment="1">
      <alignment vertical="center" wrapText="1"/>
    </xf>
    <xf numFmtId="0" fontId="127" fillId="0" borderId="0" xfId="0" applyFont="1" applyAlignment="1">
      <alignment vertical="center" wrapText="1"/>
    </xf>
    <xf numFmtId="0" fontId="125" fillId="0" borderId="0" xfId="0" applyFont="1" applyAlignment="1">
      <alignment vertical="center" wrapText="1"/>
    </xf>
    <xf numFmtId="0" fontId="149" fillId="0" borderId="0" xfId="0" applyFont="1" applyAlignment="1">
      <alignment vertical="center"/>
    </xf>
    <xf numFmtId="0" fontId="150" fillId="0" borderId="0" xfId="0" applyFont="1" applyAlignment="1">
      <alignment vertical="center"/>
    </xf>
    <xf numFmtId="0" fontId="122" fillId="0" borderId="0" xfId="0" applyFont="1" applyAlignment="1">
      <alignment vertical="center" wrapText="1"/>
    </xf>
    <xf numFmtId="0" fontId="150" fillId="0" borderId="0" xfId="0" applyFont="1" applyAlignment="1">
      <alignment vertical="center" wrapText="1"/>
    </xf>
    <xf numFmtId="0" fontId="121" fillId="0" borderId="0" xfId="0" applyFont="1" applyAlignment="1">
      <alignment vertical="center" wrapText="1"/>
    </xf>
    <xf numFmtId="0" fontId="129" fillId="0" borderId="0" xfId="0" applyFont="1" applyAlignment="1">
      <alignment vertical="center" wrapText="1"/>
    </xf>
    <xf numFmtId="0" fontId="151" fillId="0" borderId="0" xfId="0" applyFont="1" applyAlignment="1">
      <alignment vertical="center" wrapText="1"/>
    </xf>
    <xf numFmtId="0" fontId="126" fillId="0" borderId="0" xfId="0" applyFont="1" applyAlignment="1">
      <alignment vertical="center" wrapText="1"/>
    </xf>
    <xf numFmtId="0" fontId="149" fillId="0" borderId="0" xfId="0" applyFont="1" applyAlignment="1">
      <alignment horizontal="center" vertical="center"/>
    </xf>
    <xf numFmtId="0" fontId="150" fillId="0" borderId="0" xfId="0" applyFont="1" applyAlignment="1">
      <alignment horizontal="center" vertical="center"/>
    </xf>
    <xf numFmtId="0" fontId="150" fillId="0" borderId="0" xfId="0" applyFont="1" applyAlignment="1">
      <alignment horizontal="center" vertical="center" wrapText="1"/>
    </xf>
    <xf numFmtId="0" fontId="121" fillId="0" borderId="0" xfId="0" applyFont="1" applyAlignment="1">
      <alignment horizontal="center" vertical="center" wrapText="1"/>
    </xf>
    <xf numFmtId="0" fontId="151" fillId="0" borderId="0" xfId="0" applyFont="1" applyAlignment="1">
      <alignment horizontal="center" vertical="center" wrapText="1"/>
    </xf>
    <xf numFmtId="0" fontId="129" fillId="0" borderId="0" xfId="0" applyFont="1" applyAlignment="1">
      <alignment horizontal="center" vertical="center" wrapText="1"/>
    </xf>
    <xf numFmtId="0" fontId="16" fillId="0" borderId="0" xfId="0" applyFont="1" applyAlignment="1" applyProtection="1">
      <alignment horizontal="right" vertical="center"/>
    </xf>
    <xf numFmtId="0" fontId="17" fillId="0" borderId="0" xfId="0" applyFont="1" applyAlignment="1" applyProtection="1">
      <alignment horizontal="right" vertical="center"/>
    </xf>
    <xf numFmtId="1" fontId="9" fillId="0" borderId="3" xfId="0" quotePrefix="1" applyNumberFormat="1" applyFont="1" applyBorder="1" applyAlignment="1" applyProtection="1">
      <alignment horizontal="center" vertical="center"/>
    </xf>
    <xf numFmtId="1" fontId="9" fillId="0" borderId="3" xfId="0" applyNumberFormat="1" applyFont="1" applyBorder="1" applyAlignment="1" applyProtection="1">
      <alignment horizontal="center" vertical="center"/>
    </xf>
    <xf numFmtId="1" fontId="40" fillId="0" borderId="3" xfId="0" applyNumberFormat="1" applyFont="1" applyBorder="1" applyAlignment="1" applyProtection="1">
      <alignment horizontal="center" vertical="center"/>
      <protection locked="0"/>
    </xf>
    <xf numFmtId="1" fontId="9" fillId="0" borderId="3" xfId="0" applyNumberFormat="1" applyFont="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0" fillId="0" borderId="0" xfId="0" applyAlignment="1"/>
    <xf numFmtId="0" fontId="116" fillId="0" borderId="0" xfId="0" applyFont="1" applyAlignment="1"/>
    <xf numFmtId="0" fontId="28" fillId="0" borderId="0" xfId="0" applyFont="1" applyAlignment="1"/>
    <xf numFmtId="0" fontId="28" fillId="0" borderId="0" xfId="0" applyFont="1" applyAlignment="1">
      <alignment horizontal="center"/>
    </xf>
    <xf numFmtId="0" fontId="135" fillId="0" borderId="0" xfId="0" applyFont="1" applyAlignment="1"/>
    <xf numFmtId="0" fontId="136" fillId="0" borderId="0" xfId="0" applyFont="1" applyAlignment="1"/>
    <xf numFmtId="0" fontId="135" fillId="0" borderId="0" xfId="0" applyFont="1" applyAlignment="1">
      <alignment horizontal="center" vertical="center"/>
    </xf>
    <xf numFmtId="0" fontId="0" fillId="0" borderId="0" xfId="0" applyAlignment="1">
      <alignment vertical="center"/>
    </xf>
    <xf numFmtId="0" fontId="116" fillId="0" borderId="0" xfId="0" applyFont="1" applyAlignment="1">
      <alignment vertical="center" wrapText="1"/>
    </xf>
    <xf numFmtId="0" fontId="28" fillId="0" borderId="0" xfId="0" applyFont="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28" fillId="0" borderId="10" xfId="0" applyFont="1" applyBorder="1" applyAlignment="1">
      <alignment horizontal="center"/>
    </xf>
    <xf numFmtId="0" fontId="28" fillId="0" borderId="10" xfId="0" applyFont="1" applyBorder="1" applyAlignment="1">
      <alignment vertical="center"/>
    </xf>
    <xf numFmtId="0" fontId="0" fillId="0" borderId="10" xfId="0" applyBorder="1" applyAlignment="1">
      <alignment vertical="center"/>
    </xf>
    <xf numFmtId="0" fontId="139" fillId="0" borderId="0" xfId="0" applyFont="1" applyAlignment="1">
      <alignment horizontal="center"/>
    </xf>
    <xf numFmtId="0" fontId="28" fillId="0" borderId="0" xfId="0" applyFont="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153" fillId="0" borderId="0" xfId="0" applyFont="1" applyAlignment="1"/>
    <xf numFmtId="0" fontId="0" fillId="0" borderId="79" xfId="0" applyBorder="1" applyAlignment="1"/>
    <xf numFmtId="0" fontId="0" fillId="0" borderId="23" xfId="0" applyBorder="1" applyAlignment="1"/>
    <xf numFmtId="0" fontId="0" fillId="0" borderId="60" xfId="0" applyBorder="1" applyAlignment="1"/>
    <xf numFmtId="0" fontId="0" fillId="0" borderId="80" xfId="0" applyBorder="1" applyAlignment="1"/>
    <xf numFmtId="0" fontId="0" fillId="0" borderId="62" xfId="0" applyBorder="1" applyAlignment="1"/>
    <xf numFmtId="0" fontId="0" fillId="0" borderId="49" xfId="0" applyBorder="1" applyAlignment="1"/>
    <xf numFmtId="0" fontId="28" fillId="0" borderId="0" xfId="0" applyFont="1"/>
    <xf numFmtId="0" fontId="116" fillId="0" borderId="0" xfId="0" applyFont="1" applyAlignment="1">
      <alignment vertical="center"/>
    </xf>
    <xf numFmtId="0" fontId="116" fillId="0" borderId="0" xfId="0" applyFont="1" applyBorder="1" applyAlignment="1">
      <alignment vertical="center" textRotation="90" wrapText="1"/>
    </xf>
    <xf numFmtId="0" fontId="116" fillId="0" borderId="23" xfId="0" applyFont="1" applyBorder="1" applyAlignment="1">
      <alignment horizontal="center" vertical="center"/>
    </xf>
    <xf numFmtId="49" fontId="0" fillId="0" borderId="0" xfId="0" applyNumberFormat="1" applyBorder="1" applyAlignment="1">
      <alignment horizontal="center" vertical="center"/>
    </xf>
    <xf numFmtId="0" fontId="116" fillId="0" borderId="0" xfId="0" applyFont="1"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vertical="center"/>
    </xf>
    <xf numFmtId="49" fontId="0" fillId="0" borderId="23" xfId="0" applyNumberFormat="1" applyBorder="1" applyAlignment="1">
      <alignment horizontal="center" vertical="center"/>
    </xf>
    <xf numFmtId="49" fontId="0" fillId="0" borderId="62" xfId="0" applyNumberFormat="1" applyBorder="1" applyAlignment="1">
      <alignment horizontal="center" vertical="center"/>
    </xf>
    <xf numFmtId="0" fontId="0" fillId="0" borderId="0" xfId="0" applyBorder="1" applyAlignment="1"/>
    <xf numFmtId="0" fontId="138" fillId="0" borderId="62" xfId="0" applyFont="1" applyBorder="1" applyAlignment="1">
      <alignment horizontal="center" vertical="center" textRotation="90" wrapText="1"/>
    </xf>
    <xf numFmtId="0" fontId="0" fillId="0" borderId="0" xfId="0" applyAlignment="1">
      <alignment horizontal="center" vertical="center" textRotation="90" wrapText="1"/>
    </xf>
    <xf numFmtId="0" fontId="138" fillId="0" borderId="60" xfId="0" applyFont="1" applyBorder="1" applyAlignment="1">
      <alignment horizontal="center" vertical="center" textRotation="90" wrapText="1" shrinkToFit="1"/>
    </xf>
    <xf numFmtId="0" fontId="138" fillId="0" borderId="42" xfId="0" applyFont="1" applyBorder="1" applyAlignment="1">
      <alignment horizontal="center" vertical="center" textRotation="90" wrapText="1" shrinkToFit="1"/>
    </xf>
    <xf numFmtId="0" fontId="138" fillId="0" borderId="49" xfId="0" applyFont="1" applyBorder="1" applyAlignment="1">
      <alignment horizontal="center" vertical="center" textRotation="90" wrapText="1" shrinkToFit="1"/>
    </xf>
    <xf numFmtId="0" fontId="138" fillId="0" borderId="0" xfId="0" applyFont="1" applyAlignment="1">
      <alignment horizontal="center" vertical="center" textRotation="90" wrapText="1"/>
    </xf>
    <xf numFmtId="0" fontId="116" fillId="0" borderId="23" xfId="0" applyFont="1" applyBorder="1" applyAlignment="1">
      <alignment horizontal="center" textRotation="90" wrapText="1" shrinkToFit="1"/>
    </xf>
    <xf numFmtId="0" fontId="0" fillId="0" borderId="0" xfId="0" applyBorder="1" applyAlignment="1">
      <alignment horizontal="center" textRotation="90" wrapText="1" shrinkToFit="1"/>
    </xf>
    <xf numFmtId="0" fontId="116" fillId="0" borderId="23" xfId="0" applyFont="1" applyBorder="1" applyAlignment="1">
      <alignment horizontal="left" textRotation="90" wrapText="1" shrinkToFit="1"/>
    </xf>
    <xf numFmtId="0" fontId="116" fillId="0" borderId="0" xfId="0" applyFont="1" applyBorder="1" applyAlignment="1">
      <alignment horizontal="left" textRotation="90" wrapText="1" shrinkToFit="1"/>
    </xf>
    <xf numFmtId="0" fontId="136" fillId="0" borderId="0" xfId="0" applyFont="1" applyAlignment="1">
      <alignment horizontal="center"/>
    </xf>
    <xf numFmtId="0" fontId="0" fillId="0" borderId="17" xfId="0" applyBorder="1" applyAlignment="1"/>
    <xf numFmtId="0" fontId="145" fillId="0" borderId="0" xfId="0" applyFont="1" applyAlignment="1"/>
    <xf numFmtId="0" fontId="154" fillId="0" borderId="0" xfId="0" applyFont="1" applyAlignment="1"/>
    <xf numFmtId="4" fontId="155" fillId="0" borderId="4" xfId="0" applyNumberFormat="1" applyFont="1" applyBorder="1" applyAlignment="1" applyProtection="1">
      <alignment horizontal="right" shrinkToFit="1"/>
      <protection locked="0"/>
    </xf>
    <xf numFmtId="4" fontId="155" fillId="0" borderId="5" xfId="0" applyNumberFormat="1" applyFont="1" applyBorder="1" applyAlignment="1" applyProtection="1">
      <alignment horizontal="right" shrinkToFit="1"/>
      <protection locked="0"/>
    </xf>
    <xf numFmtId="0" fontId="156" fillId="0" borderId="41" xfId="4" applyFont="1" applyBorder="1" applyAlignment="1" applyProtection="1">
      <alignment vertical="center" shrinkToFit="1"/>
    </xf>
    <xf numFmtId="0" fontId="157" fillId="0" borderId="19" xfId="4" applyNumberFormat="1" applyFont="1" applyBorder="1" applyAlignment="1" applyProtection="1">
      <alignment horizontal="center" vertical="center" shrinkToFit="1"/>
      <protection locked="0"/>
    </xf>
    <xf numFmtId="0" fontId="157" fillId="0" borderId="39" xfId="4" applyNumberFormat="1" applyFont="1" applyBorder="1" applyAlignment="1" applyProtection="1">
      <alignment horizontal="center" vertical="center" shrinkToFit="1"/>
      <protection locked="0"/>
    </xf>
    <xf numFmtId="0" fontId="157" fillId="0" borderId="40" xfId="4" applyNumberFormat="1" applyFont="1" applyBorder="1" applyAlignment="1" applyProtection="1">
      <alignment horizontal="center" vertical="center" shrinkToFit="1"/>
      <protection locked="0"/>
    </xf>
    <xf numFmtId="0" fontId="116" fillId="0" borderId="0" xfId="0" applyFont="1" applyFill="1" applyBorder="1" applyAlignment="1">
      <alignment wrapText="1"/>
    </xf>
    <xf numFmtId="0" fontId="153" fillId="0" borderId="0" xfId="0" applyFont="1" applyFill="1" applyBorder="1"/>
    <xf numFmtId="0" fontId="116" fillId="0" borderId="23" xfId="0" applyFont="1" applyBorder="1" applyAlignment="1">
      <alignment horizontal="center" vertical="center"/>
    </xf>
    <xf numFmtId="0" fontId="0" fillId="0" borderId="23" xfId="0" applyBorder="1" applyAlignment="1">
      <alignment horizontal="center" vertical="center"/>
    </xf>
    <xf numFmtId="0" fontId="0" fillId="0" borderId="62" xfId="0" applyBorder="1" applyAlignment="1">
      <alignment horizontal="center" vertical="center"/>
    </xf>
    <xf numFmtId="0" fontId="0" fillId="0" borderId="0" xfId="0" applyBorder="1" applyAlignment="1">
      <alignment horizontal="center" vertical="center"/>
    </xf>
    <xf numFmtId="0" fontId="116" fillId="0" borderId="17" xfId="0" applyFont="1" applyBorder="1" applyAlignment="1"/>
    <xf numFmtId="0" fontId="0" fillId="0" borderId="17" xfId="0" applyBorder="1" applyAlignment="1"/>
    <xf numFmtId="0" fontId="28" fillId="0" borderId="0" xfId="0" applyFont="1" applyAlignment="1">
      <alignment horizontal="center" vertical="center"/>
    </xf>
    <xf numFmtId="0" fontId="116" fillId="0" borderId="62" xfId="0" applyFont="1" applyBorder="1" applyAlignment="1"/>
    <xf numFmtId="0" fontId="0" fillId="0" borderId="62" xfId="0" applyBorder="1" applyAlignment="1"/>
    <xf numFmtId="0" fontId="0" fillId="0" borderId="23" xfId="0" applyBorder="1" applyAlignment="1"/>
    <xf numFmtId="0" fontId="0" fillId="0" borderId="0" xfId="0" applyBorder="1" applyAlignment="1"/>
    <xf numFmtId="0" fontId="116" fillId="0" borderId="0" xfId="0" applyFont="1" applyBorder="1" applyAlignment="1"/>
    <xf numFmtId="0" fontId="116" fillId="0" borderId="62" xfId="0" applyFont="1" applyFill="1" applyBorder="1" applyAlignment="1"/>
    <xf numFmtId="0" fontId="0" fillId="0" borderId="17" xfId="0" applyBorder="1" applyAlignment="1">
      <alignment horizontal="center"/>
    </xf>
    <xf numFmtId="0" fontId="116" fillId="0" borderId="17" xfId="0" applyFont="1" applyBorder="1" applyAlignment="1">
      <alignment horizontal="center"/>
    </xf>
    <xf numFmtId="0" fontId="159" fillId="11" borderId="23" xfId="0" applyFont="1" applyFill="1" applyBorder="1" applyAlignment="1">
      <alignment shrinkToFit="1"/>
    </xf>
    <xf numFmtId="0" fontId="28" fillId="0" borderId="0" xfId="0" applyFont="1" applyAlignment="1">
      <alignment horizontal="center"/>
    </xf>
    <xf numFmtId="0" fontId="159" fillId="11" borderId="0" xfId="0" applyFont="1" applyFill="1" applyBorder="1" applyAlignment="1">
      <alignment shrinkToFit="1"/>
    </xf>
    <xf numFmtId="0" fontId="159" fillId="11" borderId="0" xfId="0" applyFont="1" applyFill="1" applyAlignment="1">
      <alignment shrinkToFit="1"/>
    </xf>
    <xf numFmtId="0" fontId="116" fillId="0" borderId="0" xfId="0" applyFont="1" applyAlignment="1"/>
    <xf numFmtId="0" fontId="0" fillId="0" borderId="0" xfId="0" applyAlignment="1"/>
    <xf numFmtId="0" fontId="0" fillId="0" borderId="0" xfId="0" applyAlignment="1">
      <alignment horizontal="center"/>
    </xf>
    <xf numFmtId="0" fontId="116" fillId="0" borderId="0" xfId="0" applyFont="1" applyAlignment="1">
      <alignment shrinkToFit="1"/>
    </xf>
    <xf numFmtId="0" fontId="116" fillId="0" borderId="0" xfId="0" applyFont="1" applyAlignment="1">
      <alignment horizontal="center"/>
    </xf>
    <xf numFmtId="0" fontId="153" fillId="11" borderId="23" xfId="0" applyFont="1" applyFill="1" applyBorder="1" applyAlignment="1">
      <alignment shrinkToFit="1"/>
    </xf>
    <xf numFmtId="0" fontId="153" fillId="11" borderId="0" xfId="0" applyFont="1" applyFill="1" applyBorder="1" applyAlignment="1"/>
    <xf numFmtId="0" fontId="153" fillId="11" borderId="23" xfId="0" applyFont="1" applyFill="1" applyBorder="1" applyAlignment="1">
      <alignment vertical="center" shrinkToFit="1"/>
    </xf>
    <xf numFmtId="0" fontId="153" fillId="11" borderId="0" xfId="0" applyFont="1" applyFill="1" applyBorder="1" applyAlignment="1">
      <alignment vertical="center" shrinkToFit="1"/>
    </xf>
    <xf numFmtId="0" fontId="136" fillId="0" borderId="0" xfId="0" applyFont="1" applyAlignment="1">
      <alignment horizontal="center"/>
    </xf>
    <xf numFmtId="0" fontId="138" fillId="0" borderId="79" xfId="0" applyFont="1" applyBorder="1" applyAlignment="1">
      <alignment textRotation="90" wrapText="1"/>
    </xf>
    <xf numFmtId="0" fontId="138" fillId="0" borderId="23" xfId="0" applyFont="1" applyBorder="1" applyAlignment="1">
      <alignment textRotation="90" wrapText="1"/>
    </xf>
    <xf numFmtId="0" fontId="138" fillId="0" borderId="60" xfId="0" applyFont="1" applyBorder="1" applyAlignment="1">
      <alignment textRotation="90" wrapText="1"/>
    </xf>
    <xf numFmtId="0" fontId="138" fillId="0" borderId="43" xfId="0" applyFont="1" applyBorder="1" applyAlignment="1">
      <alignment textRotation="90" wrapText="1"/>
    </xf>
    <xf numFmtId="0" fontId="138" fillId="0" borderId="0" xfId="0" applyFont="1" applyBorder="1" applyAlignment="1">
      <alignment textRotation="90" wrapText="1"/>
    </xf>
    <xf numFmtId="0" fontId="138" fillId="0" borderId="42" xfId="0" applyFont="1" applyBorder="1" applyAlignment="1">
      <alignment textRotation="90" wrapText="1"/>
    </xf>
    <xf numFmtId="0" fontId="138" fillId="0" borderId="80" xfId="0" applyFont="1" applyBorder="1" applyAlignment="1">
      <alignment textRotation="90" wrapText="1"/>
    </xf>
    <xf numFmtId="0" fontId="138" fillId="0" borderId="62" xfId="0" applyFont="1" applyBorder="1" applyAlignment="1">
      <alignment textRotation="90" wrapText="1"/>
    </xf>
    <xf numFmtId="0" fontId="138" fillId="0" borderId="49" xfId="0" applyFont="1" applyBorder="1" applyAlignment="1">
      <alignment textRotation="90" wrapText="1"/>
    </xf>
    <xf numFmtId="0" fontId="116" fillId="0" borderId="23" xfId="0" applyFont="1" applyBorder="1" applyAlignment="1">
      <alignment horizontal="center" textRotation="90" wrapText="1" shrinkToFit="1"/>
    </xf>
    <xf numFmtId="0" fontId="0" fillId="0" borderId="0" xfId="0" applyAlignment="1">
      <alignment horizontal="center" textRotation="90" wrapText="1" shrinkToFit="1"/>
    </xf>
    <xf numFmtId="0" fontId="116" fillId="0" borderId="60" xfId="0" applyFont="1" applyBorder="1" applyAlignment="1">
      <alignment horizontal="center" textRotation="90" wrapText="1" shrinkToFit="1"/>
    </xf>
    <xf numFmtId="0" fontId="116" fillId="0" borderId="0" xfId="0" applyFont="1" applyBorder="1" applyAlignment="1">
      <alignment horizontal="center" textRotation="90" wrapText="1" shrinkToFit="1"/>
    </xf>
    <xf numFmtId="0" fontId="116" fillId="0" borderId="42" xfId="0" applyFont="1" applyBorder="1" applyAlignment="1">
      <alignment horizontal="center" textRotation="90" wrapText="1" shrinkToFit="1"/>
    </xf>
    <xf numFmtId="0" fontId="116" fillId="0" borderId="17" xfId="0" applyFont="1" applyBorder="1" applyAlignment="1">
      <alignment horizontal="center" vertical="center"/>
    </xf>
    <xf numFmtId="0" fontId="0" fillId="0" borderId="11" xfId="0" applyBorder="1" applyAlignment="1">
      <alignment horizontal="center" textRotation="90" shrinkToFit="1"/>
    </xf>
    <xf numFmtId="0" fontId="116" fillId="0" borderId="23" xfId="0" applyFont="1" applyBorder="1" applyAlignment="1">
      <alignment horizontal="center" textRotation="90" shrinkToFit="1"/>
    </xf>
    <xf numFmtId="0" fontId="116" fillId="0" borderId="0" xfId="0" applyFont="1" applyBorder="1" applyAlignment="1">
      <alignment horizontal="center" textRotation="90" shrinkToFit="1"/>
    </xf>
    <xf numFmtId="49" fontId="116" fillId="0" borderId="11" xfId="0" applyNumberFormat="1" applyFont="1" applyBorder="1" applyAlignment="1">
      <alignment horizontal="center" vertical="center"/>
    </xf>
    <xf numFmtId="49" fontId="0" fillId="0" borderId="11" xfId="0" applyNumberFormat="1" applyBorder="1" applyAlignment="1">
      <alignment horizontal="center" vertical="center"/>
    </xf>
    <xf numFmtId="0" fontId="116" fillId="0" borderId="11" xfId="0" applyFont="1" applyBorder="1" applyAlignment="1">
      <alignment horizontal="center" vertical="center" textRotation="90" wrapText="1"/>
    </xf>
    <xf numFmtId="0" fontId="0" fillId="0" borderId="23" xfId="0" applyBorder="1" applyAlignment="1">
      <alignment horizontal="center" textRotation="90"/>
    </xf>
    <xf numFmtId="0" fontId="0" fillId="0" borderId="0" xfId="0" applyAlignment="1">
      <alignment horizontal="center" textRotation="90"/>
    </xf>
    <xf numFmtId="0" fontId="138" fillId="0" borderId="79" xfId="0" applyFont="1" applyBorder="1" applyAlignment="1">
      <alignment horizontal="center" vertical="center" textRotation="90" wrapText="1" shrinkToFit="1"/>
    </xf>
    <xf numFmtId="0" fontId="138" fillId="0" borderId="60" xfId="0" applyFont="1" applyBorder="1" applyAlignment="1">
      <alignment horizontal="center" vertical="center" textRotation="90" wrapText="1" shrinkToFit="1"/>
    </xf>
    <xf numFmtId="0" fontId="138" fillId="0" borderId="43" xfId="0" applyFont="1" applyBorder="1" applyAlignment="1">
      <alignment horizontal="center" vertical="center" textRotation="90" wrapText="1" shrinkToFit="1"/>
    </xf>
    <xf numFmtId="0" fontId="138" fillId="0" borderId="42" xfId="0" applyFont="1" applyBorder="1" applyAlignment="1">
      <alignment horizontal="center" vertical="center" textRotation="90" wrapText="1" shrinkToFit="1"/>
    </xf>
    <xf numFmtId="0" fontId="138" fillId="0" borderId="80" xfId="0" applyFont="1" applyBorder="1" applyAlignment="1">
      <alignment horizontal="center" vertical="center" textRotation="90" wrapText="1" shrinkToFit="1"/>
    </xf>
    <xf numFmtId="0" fontId="138" fillId="0" borderId="49" xfId="0" applyFont="1" applyBorder="1" applyAlignment="1">
      <alignment horizontal="center" vertical="center" textRotation="90" wrapText="1" shrinkToFit="1"/>
    </xf>
    <xf numFmtId="0" fontId="116" fillId="0" borderId="11" xfId="0" applyFont="1" applyBorder="1" applyAlignment="1">
      <alignment horizontal="center" vertical="center" textRotation="90"/>
    </xf>
    <xf numFmtId="0" fontId="138" fillId="0" borderId="11" xfId="0" applyFont="1" applyBorder="1" applyAlignment="1">
      <alignment horizontal="center" textRotation="90" shrinkToFit="1"/>
    </xf>
    <xf numFmtId="0" fontId="116" fillId="0" borderId="79" xfId="0" applyFont="1" applyBorder="1" applyAlignment="1">
      <alignment horizontal="center" vertical="center" wrapText="1"/>
    </xf>
    <xf numFmtId="0" fontId="116" fillId="0" borderId="23" xfId="0" applyFont="1" applyBorder="1" applyAlignment="1">
      <alignment horizontal="center" vertical="center" wrapText="1"/>
    </xf>
    <xf numFmtId="0" fontId="116" fillId="0" borderId="60" xfId="0" applyFont="1" applyBorder="1" applyAlignment="1">
      <alignment horizontal="center" vertical="center" wrapText="1"/>
    </xf>
    <xf numFmtId="0" fontId="116" fillId="0" borderId="43" xfId="0" applyFont="1" applyBorder="1" applyAlignment="1">
      <alignment horizontal="center" vertical="center" wrapText="1"/>
    </xf>
    <xf numFmtId="0" fontId="116" fillId="0" borderId="0" xfId="0" applyFont="1" applyBorder="1" applyAlignment="1">
      <alignment horizontal="center" vertical="center" wrapText="1"/>
    </xf>
    <xf numFmtId="0" fontId="116" fillId="0" borderId="42" xfId="0" applyFont="1" applyBorder="1" applyAlignment="1">
      <alignment horizontal="center" vertical="center" wrapText="1"/>
    </xf>
    <xf numFmtId="0" fontId="116" fillId="0" borderId="80" xfId="0" applyFont="1" applyBorder="1" applyAlignment="1">
      <alignment horizontal="center" vertical="center" wrapText="1"/>
    </xf>
    <xf numFmtId="0" fontId="116" fillId="0" borderId="62" xfId="0" applyFont="1" applyBorder="1" applyAlignment="1">
      <alignment horizontal="center" vertical="center" wrapText="1"/>
    </xf>
    <xf numFmtId="0" fontId="116" fillId="0" borderId="49" xfId="0" applyFont="1" applyBorder="1" applyAlignment="1">
      <alignment horizontal="center" vertical="center" wrapText="1"/>
    </xf>
    <xf numFmtId="0" fontId="116" fillId="0" borderId="0" xfId="0" applyFont="1" applyAlignment="1">
      <alignment horizontal="center" vertical="center" textRotation="90" wrapText="1"/>
    </xf>
    <xf numFmtId="0" fontId="138" fillId="0" borderId="0" xfId="0" applyFont="1" applyAlignment="1">
      <alignment horizontal="center" textRotation="90" wrapText="1"/>
    </xf>
    <xf numFmtId="0" fontId="0" fillId="0" borderId="11" xfId="0" applyBorder="1" applyAlignment="1">
      <alignment horizontal="center" vertical="center" textRotation="90"/>
    </xf>
    <xf numFmtId="0" fontId="138" fillId="0" borderId="79" xfId="0" applyFont="1" applyBorder="1" applyAlignment="1">
      <alignment horizontal="center" textRotation="90" wrapText="1"/>
    </xf>
    <xf numFmtId="0" fontId="138" fillId="0" borderId="23" xfId="0" applyFont="1" applyBorder="1" applyAlignment="1">
      <alignment horizontal="center" textRotation="90" wrapText="1"/>
    </xf>
    <xf numFmtId="0" fontId="138" fillId="0" borderId="60" xfId="0" applyFont="1" applyBorder="1" applyAlignment="1">
      <alignment horizontal="center" textRotation="90" wrapText="1"/>
    </xf>
    <xf numFmtId="0" fontId="138" fillId="0" borderId="43" xfId="0" applyFont="1" applyBorder="1" applyAlignment="1">
      <alignment horizontal="center" textRotation="90" wrapText="1"/>
    </xf>
    <xf numFmtId="0" fontId="138" fillId="0" borderId="0" xfId="0" applyFont="1" applyBorder="1" applyAlignment="1">
      <alignment horizontal="center" textRotation="90" wrapText="1"/>
    </xf>
    <xf numFmtId="0" fontId="138" fillId="0" borderId="42" xfId="0" applyFont="1" applyBorder="1" applyAlignment="1">
      <alignment horizontal="center" textRotation="90" wrapText="1"/>
    </xf>
    <xf numFmtId="0" fontId="138" fillId="0" borderId="80" xfId="0" applyFont="1" applyBorder="1" applyAlignment="1">
      <alignment horizontal="center" textRotation="90" wrapText="1"/>
    </xf>
    <xf numFmtId="0" fontId="138" fillId="0" borderId="62" xfId="0" applyFont="1" applyBorder="1" applyAlignment="1">
      <alignment horizontal="center" textRotation="90" wrapText="1"/>
    </xf>
    <xf numFmtId="0" fontId="138" fillId="0" borderId="49" xfId="0" applyFont="1" applyBorder="1" applyAlignment="1">
      <alignment horizontal="center" textRotation="90" wrapText="1"/>
    </xf>
    <xf numFmtId="0" fontId="138" fillId="0" borderId="79" xfId="0" applyFont="1" applyBorder="1" applyAlignment="1">
      <alignment horizontal="center" vertical="center" textRotation="90" wrapText="1"/>
    </xf>
    <xf numFmtId="0" fontId="138" fillId="0" borderId="23" xfId="0" applyFont="1" applyBorder="1" applyAlignment="1">
      <alignment horizontal="center" vertical="center" textRotation="90" wrapText="1"/>
    </xf>
    <xf numFmtId="0" fontId="138" fillId="0" borderId="60" xfId="0" applyFont="1" applyBorder="1" applyAlignment="1">
      <alignment horizontal="center" vertical="center" textRotation="90" wrapText="1"/>
    </xf>
    <xf numFmtId="0" fontId="138" fillId="0" borderId="43" xfId="0" applyFont="1" applyBorder="1" applyAlignment="1">
      <alignment horizontal="center" vertical="center" textRotation="90" wrapText="1"/>
    </xf>
    <xf numFmtId="0" fontId="138" fillId="0" borderId="0" xfId="0" applyFont="1" applyBorder="1" applyAlignment="1">
      <alignment horizontal="center" vertical="center" textRotation="90" wrapText="1"/>
    </xf>
    <xf numFmtId="0" fontId="138" fillId="0" borderId="42" xfId="0" applyFont="1" applyBorder="1" applyAlignment="1">
      <alignment horizontal="center" vertical="center" textRotation="90" wrapText="1"/>
    </xf>
    <xf numFmtId="0" fontId="138" fillId="0" borderId="80" xfId="0" applyFont="1" applyBorder="1" applyAlignment="1">
      <alignment horizontal="center" vertical="center" textRotation="90" wrapText="1"/>
    </xf>
    <xf numFmtId="0" fontId="138" fillId="0" borderId="62" xfId="0" applyFont="1" applyBorder="1" applyAlignment="1">
      <alignment horizontal="center" vertical="center" textRotation="90" wrapText="1"/>
    </xf>
    <xf numFmtId="0" fontId="138" fillId="0" borderId="49" xfId="0" applyFont="1" applyBorder="1" applyAlignment="1">
      <alignment horizontal="center" vertical="center" textRotation="90" wrapText="1"/>
    </xf>
    <xf numFmtId="0" fontId="116" fillId="0" borderId="11" xfId="0" applyFont="1" applyBorder="1" applyAlignment="1">
      <alignment horizontal="center" vertical="center" wrapText="1"/>
    </xf>
    <xf numFmtId="0" fontId="116" fillId="0" borderId="11" xfId="0" applyFont="1" applyBorder="1" applyAlignment="1">
      <alignment horizontal="center" vertical="center"/>
    </xf>
    <xf numFmtId="0" fontId="116" fillId="0" borderId="11" xfId="0" applyFont="1" applyBorder="1" applyAlignment="1">
      <alignment vertical="center" wrapText="1"/>
    </xf>
    <xf numFmtId="0" fontId="116" fillId="0" borderId="11" xfId="0" applyFont="1" applyBorder="1" applyAlignment="1">
      <alignment vertical="center" textRotation="90" wrapText="1"/>
    </xf>
    <xf numFmtId="0" fontId="116" fillId="0" borderId="29" xfId="0" applyFont="1" applyBorder="1" applyAlignment="1">
      <alignment horizontal="center" vertical="center" wrapText="1"/>
    </xf>
    <xf numFmtId="0" fontId="116" fillId="0" borderId="39" xfId="0" applyFont="1" applyBorder="1" applyAlignment="1">
      <alignment horizontal="center" vertical="center" wrapText="1"/>
    </xf>
    <xf numFmtId="0" fontId="116" fillId="0" borderId="48" xfId="0" applyFont="1" applyBorder="1" applyAlignment="1">
      <alignment horizontal="center" vertical="center" wrapText="1"/>
    </xf>
    <xf numFmtId="0" fontId="116" fillId="0" borderId="29" xfId="0" applyFont="1" applyBorder="1" applyAlignment="1">
      <alignment horizontal="center" vertical="center" textRotation="90" wrapText="1"/>
    </xf>
    <xf numFmtId="0" fontId="116" fillId="0" borderId="39" xfId="0" applyFont="1" applyBorder="1" applyAlignment="1">
      <alignment horizontal="center" vertical="center" textRotation="90" wrapText="1"/>
    </xf>
    <xf numFmtId="0" fontId="116" fillId="0" borderId="48" xfId="0" applyFont="1" applyBorder="1" applyAlignment="1">
      <alignment horizontal="center" vertical="center" textRotation="90" wrapText="1"/>
    </xf>
    <xf numFmtId="0" fontId="0" fillId="0" borderId="29" xfId="0" applyBorder="1" applyAlignment="1">
      <alignment horizontal="center" vertical="center" wrapText="1"/>
    </xf>
    <xf numFmtId="0" fontId="0" fillId="0" borderId="39" xfId="0" applyBorder="1" applyAlignment="1">
      <alignment horizontal="center" vertical="center" wrapText="1"/>
    </xf>
    <xf numFmtId="0" fontId="0" fillId="0" borderId="48" xfId="0" applyBorder="1" applyAlignment="1">
      <alignment horizontal="center" vertical="center" wrapText="1"/>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43" xfId="0" applyBorder="1" applyAlignment="1"/>
    <xf numFmtId="0" fontId="0" fillId="0" borderId="42" xfId="0" applyBorder="1" applyAlignment="1"/>
    <xf numFmtId="0" fontId="0" fillId="0" borderId="80" xfId="0" applyBorder="1" applyAlignment="1"/>
    <xf numFmtId="0" fontId="0" fillId="0" borderId="49" xfId="0" applyBorder="1" applyAlignment="1"/>
    <xf numFmtId="0" fontId="0" fillId="0" borderId="79" xfId="0" applyBorder="1" applyAlignment="1"/>
    <xf numFmtId="0" fontId="0" fillId="0" borderId="60" xfId="0" applyBorder="1" applyAlignment="1"/>
    <xf numFmtId="49" fontId="116" fillId="0" borderId="79" xfId="0" applyNumberFormat="1" applyFont="1" applyBorder="1" applyAlignment="1">
      <alignment horizontal="center" vertical="center"/>
    </xf>
    <xf numFmtId="49" fontId="0" fillId="0" borderId="60" xfId="0" applyNumberFormat="1" applyBorder="1" applyAlignment="1">
      <alignment horizontal="center" vertical="center"/>
    </xf>
    <xf numFmtId="49" fontId="0" fillId="0" borderId="80" xfId="0" applyNumberFormat="1" applyBorder="1" applyAlignment="1">
      <alignment horizontal="center" vertical="center"/>
    </xf>
    <xf numFmtId="49" fontId="0" fillId="0" borderId="49" xfId="0" applyNumberFormat="1" applyBorder="1" applyAlignment="1">
      <alignment horizontal="center" vertical="center"/>
    </xf>
    <xf numFmtId="0" fontId="116" fillId="0" borderId="79" xfId="0" applyFont="1" applyBorder="1" applyAlignment="1"/>
    <xf numFmtId="0" fontId="116" fillId="0" borderId="16" xfId="0" applyFont="1" applyBorder="1" applyAlignment="1"/>
    <xf numFmtId="0" fontId="116" fillId="0" borderId="82" xfId="0" applyFont="1" applyBorder="1" applyAlignment="1"/>
    <xf numFmtId="49" fontId="153" fillId="11" borderId="23" xfId="0" applyNumberFormat="1" applyFont="1" applyFill="1" applyBorder="1" applyAlignment="1">
      <alignment shrinkToFit="1"/>
    </xf>
    <xf numFmtId="49" fontId="153" fillId="11" borderId="0" xfId="0" applyNumberFormat="1" applyFont="1" applyFill="1" applyBorder="1" applyAlignment="1">
      <alignment shrinkToFit="1"/>
    </xf>
    <xf numFmtId="0" fontId="0" fillId="0" borderId="11" xfId="0" applyBorder="1" applyAlignment="1">
      <alignment horizontal="center" vertical="center"/>
    </xf>
    <xf numFmtId="0" fontId="153" fillId="11" borderId="23" xfId="0" applyFont="1" applyFill="1" applyBorder="1" applyAlignment="1"/>
    <xf numFmtId="0" fontId="0" fillId="0" borderId="80" xfId="0" applyBorder="1"/>
    <xf numFmtId="0" fontId="0" fillId="0" borderId="62" xfId="0" applyBorder="1"/>
    <xf numFmtId="0" fontId="0" fillId="0" borderId="49" xfId="0" applyBorder="1"/>
    <xf numFmtId="0" fontId="116" fillId="0" borderId="29" xfId="0" applyFont="1" applyBorder="1" applyAlignment="1">
      <alignment horizontal="center" vertical="center"/>
    </xf>
    <xf numFmtId="0" fontId="116" fillId="0" borderId="39" xfId="0" applyFont="1" applyBorder="1" applyAlignment="1">
      <alignment horizontal="center" vertical="center"/>
    </xf>
    <xf numFmtId="0" fontId="116" fillId="0" borderId="48" xfId="0" applyFont="1" applyBorder="1" applyAlignment="1">
      <alignment horizontal="center" vertical="center"/>
    </xf>
    <xf numFmtId="0" fontId="116" fillId="0" borderId="0" xfId="0" applyFont="1" applyAlignment="1">
      <alignment horizontal="center" vertical="center"/>
    </xf>
    <xf numFmtId="0" fontId="0" fillId="0" borderId="0" xfId="0" applyAlignment="1">
      <alignment horizontal="center" vertical="center"/>
    </xf>
    <xf numFmtId="0" fontId="0" fillId="0" borderId="39" xfId="0" applyBorder="1" applyAlignment="1"/>
    <xf numFmtId="0" fontId="0" fillId="0" borderId="48" xfId="0" applyBorder="1" applyAlignment="1"/>
    <xf numFmtId="0" fontId="0" fillId="0" borderId="29" xfId="0" applyBorder="1" applyAlignment="1"/>
    <xf numFmtId="0" fontId="153" fillId="11" borderId="0" xfId="0" applyFont="1" applyFill="1" applyBorder="1" applyAlignment="1">
      <alignment shrinkToFit="1"/>
    </xf>
    <xf numFmtId="0" fontId="137" fillId="0" borderId="79" xfId="0" applyFont="1" applyBorder="1" applyAlignment="1">
      <alignment horizontal="center" vertical="center" wrapText="1"/>
    </xf>
    <xf numFmtId="0" fontId="137" fillId="0" borderId="60" xfId="0" applyFont="1" applyBorder="1" applyAlignment="1">
      <alignment horizontal="center" vertical="center" wrapText="1"/>
    </xf>
    <xf numFmtId="0" fontId="137" fillId="0" borderId="43" xfId="0" applyFont="1" applyBorder="1" applyAlignment="1">
      <alignment horizontal="center" vertical="center" wrapText="1"/>
    </xf>
    <xf numFmtId="0" fontId="137" fillId="0" borderId="42" xfId="0" applyFont="1" applyBorder="1" applyAlignment="1">
      <alignment horizontal="center" vertical="center" wrapText="1"/>
    </xf>
    <xf numFmtId="0" fontId="137" fillId="0" borderId="80" xfId="0" applyFont="1" applyBorder="1" applyAlignment="1">
      <alignment horizontal="center" vertical="center" wrapText="1"/>
    </xf>
    <xf numFmtId="0" fontId="137" fillId="0" borderId="49" xfId="0" applyFont="1" applyBorder="1" applyAlignment="1">
      <alignment horizontal="center" vertical="center" wrapText="1"/>
    </xf>
    <xf numFmtId="0" fontId="139" fillId="0" borderId="0" xfId="0" applyFont="1" applyAlignment="1">
      <alignment horizontal="center"/>
    </xf>
    <xf numFmtId="0" fontId="116" fillId="0" borderId="11" xfId="0" applyFont="1" applyBorder="1" applyAlignment="1">
      <alignment horizontal="left" wrapText="1"/>
    </xf>
    <xf numFmtId="0" fontId="116" fillId="0" borderId="11" xfId="0" applyFont="1" applyBorder="1" applyAlignment="1">
      <alignment wrapText="1"/>
    </xf>
    <xf numFmtId="0" fontId="158" fillId="11" borderId="81" xfId="0" applyFont="1" applyFill="1" applyBorder="1" applyAlignment="1">
      <alignment horizontal="left" vertical="center" wrapText="1"/>
    </xf>
    <xf numFmtId="0" fontId="158" fillId="11" borderId="0" xfId="0" applyFont="1" applyFill="1" applyBorder="1" applyAlignment="1">
      <alignment horizontal="left"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0" fillId="0" borderId="80" xfId="0" applyBorder="1" applyAlignment="1">
      <alignment horizontal="center" vertical="center" wrapText="1"/>
    </xf>
    <xf numFmtId="0" fontId="0" fillId="0" borderId="49" xfId="0" applyBorder="1" applyAlignment="1">
      <alignment horizontal="center" vertical="center" wrapText="1"/>
    </xf>
    <xf numFmtId="0" fontId="138" fillId="0" borderId="79" xfId="0" applyFont="1" applyBorder="1" applyAlignment="1">
      <alignment horizontal="center" vertical="center" wrapText="1"/>
    </xf>
    <xf numFmtId="0" fontId="138" fillId="0" borderId="60" xfId="0" applyFont="1" applyBorder="1" applyAlignment="1">
      <alignment horizontal="center" vertical="center" wrapText="1"/>
    </xf>
    <xf numFmtId="0" fontId="138" fillId="0" borderId="43" xfId="0" applyFont="1" applyBorder="1" applyAlignment="1">
      <alignment horizontal="center" vertical="center" wrapText="1"/>
    </xf>
    <xf numFmtId="0" fontId="138" fillId="0" borderId="42" xfId="0" applyFont="1" applyBorder="1" applyAlignment="1">
      <alignment horizontal="center" vertical="center" wrapText="1"/>
    </xf>
    <xf numFmtId="0" fontId="138" fillId="0" borderId="80" xfId="0" applyFont="1" applyBorder="1" applyAlignment="1">
      <alignment horizontal="center" vertical="center" wrapText="1"/>
    </xf>
    <xf numFmtId="0" fontId="138" fillId="0" borderId="49" xfId="0" applyFont="1" applyBorder="1" applyAlignment="1">
      <alignment horizontal="center" vertical="center" wrapText="1"/>
    </xf>
    <xf numFmtId="0" fontId="116" fillId="0" borderId="79" xfId="0" applyFont="1" applyBorder="1" applyAlignment="1">
      <alignment horizontal="center" vertical="center"/>
    </xf>
    <xf numFmtId="0" fontId="0" fillId="0" borderId="60"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80" xfId="0" applyBorder="1" applyAlignment="1">
      <alignment horizontal="center" vertical="center"/>
    </xf>
    <xf numFmtId="0" fontId="0" fillId="0" borderId="49" xfId="0" applyBorder="1" applyAlignment="1">
      <alignment horizontal="center" vertical="center"/>
    </xf>
    <xf numFmtId="0" fontId="138" fillId="0" borderId="0" xfId="0" applyFont="1" applyAlignment="1">
      <alignment horizontal="center" vertical="center" textRotation="90" wrapText="1"/>
    </xf>
    <xf numFmtId="0" fontId="137" fillId="0" borderId="43" xfId="0" applyFont="1" applyBorder="1" applyAlignment="1">
      <alignment horizontal="center" vertical="center" textRotation="90" wrapText="1"/>
    </xf>
    <xf numFmtId="0" fontId="137" fillId="0" borderId="0" xfId="0" applyFont="1" applyAlignment="1">
      <alignment horizontal="center" vertical="center" textRotation="90" wrapText="1"/>
    </xf>
    <xf numFmtId="0" fontId="0" fillId="0" borderId="0" xfId="0" applyAlignment="1">
      <alignment horizontal="center" vertical="center" textRotation="90" wrapText="1"/>
    </xf>
    <xf numFmtId="0" fontId="0" fillId="0" borderId="62" xfId="0" applyBorder="1" applyAlignment="1">
      <alignment horizontal="center" vertical="center" textRotation="90" wrapText="1"/>
    </xf>
    <xf numFmtId="0" fontId="116" fillId="0" borderId="79" xfId="0" applyFont="1" applyBorder="1" applyAlignment="1">
      <alignment horizontal="center" textRotation="90" shrinkToFit="1"/>
    </xf>
    <xf numFmtId="0" fontId="116" fillId="0" borderId="43" xfId="0" applyFont="1" applyBorder="1" applyAlignment="1">
      <alignment horizontal="center" textRotation="90" shrinkToFit="1"/>
    </xf>
    <xf numFmtId="0" fontId="116" fillId="0" borderId="23" xfId="0" applyFont="1" applyBorder="1" applyAlignment="1">
      <alignment horizontal="center" shrinkToFit="1"/>
    </xf>
    <xf numFmtId="0" fontId="0" fillId="0" borderId="23" xfId="0" applyBorder="1" applyAlignment="1">
      <alignment horizontal="center" shrinkToFit="1"/>
    </xf>
    <xf numFmtId="0" fontId="116" fillId="0" borderId="29" xfId="0" applyFont="1" applyBorder="1" applyAlignment="1">
      <alignment horizontal="center" vertical="center" textRotation="90" shrinkToFit="1"/>
    </xf>
    <xf numFmtId="0" fontId="0" fillId="0" borderId="39" xfId="0" applyBorder="1" applyAlignment="1">
      <alignment horizontal="center" vertical="center" textRotation="90" shrinkToFit="1"/>
    </xf>
    <xf numFmtId="0" fontId="0" fillId="0" borderId="48" xfId="0" applyBorder="1" applyAlignment="1">
      <alignment horizontal="center" vertical="center" textRotation="90" shrinkToFit="1"/>
    </xf>
    <xf numFmtId="0" fontId="0" fillId="0" borderId="79" xfId="0" applyBorder="1" applyAlignment="1">
      <alignment horizontal="center"/>
    </xf>
    <xf numFmtId="0" fontId="0" fillId="0" borderId="83" xfId="0" applyBorder="1" applyAlignment="1">
      <alignment horizontal="center"/>
    </xf>
    <xf numFmtId="0" fontId="0" fillId="0" borderId="43" xfId="0" applyBorder="1" applyAlignment="1">
      <alignment horizontal="center"/>
    </xf>
    <xf numFmtId="0" fontId="0" fillId="0" borderId="84" xfId="0" applyBorder="1" applyAlignment="1">
      <alignment horizontal="center"/>
    </xf>
    <xf numFmtId="0" fontId="0" fillId="0" borderId="80" xfId="0" applyBorder="1" applyAlignment="1">
      <alignment horizontal="center"/>
    </xf>
    <xf numFmtId="0" fontId="0" fillId="0" borderId="85" xfId="0" applyBorder="1" applyAlignment="1">
      <alignment horizontal="center"/>
    </xf>
    <xf numFmtId="0" fontId="10" fillId="0" borderId="0" xfId="0" applyFont="1" applyAlignment="1">
      <alignment horizontal="center"/>
    </xf>
    <xf numFmtId="0" fontId="0" fillId="0" borderId="86" xfId="0" applyBorder="1" applyAlignment="1">
      <alignment horizontal="center"/>
    </xf>
    <xf numFmtId="0" fontId="0" fillId="0" borderId="87" xfId="0" applyBorder="1" applyAlignment="1">
      <alignment horizontal="center"/>
    </xf>
    <xf numFmtId="0" fontId="112" fillId="0" borderId="0" xfId="0" applyFont="1" applyAlignment="1">
      <alignment horizontal="left" vertical="center" wrapText="1"/>
    </xf>
    <xf numFmtId="0" fontId="113" fillId="0" borderId="0" xfId="0" applyFont="1" applyAlignment="1">
      <alignment horizontal="left" vertical="center" wrapText="1"/>
    </xf>
    <xf numFmtId="0" fontId="115" fillId="0" borderId="0" xfId="0" applyFont="1" applyAlignment="1">
      <alignment horizontal="left" vertical="center" wrapText="1"/>
    </xf>
    <xf numFmtId="0" fontId="107" fillId="0" borderId="0" xfId="0" applyFont="1" applyAlignment="1">
      <alignment horizontal="left" vertical="center" wrapText="1"/>
    </xf>
    <xf numFmtId="0" fontId="109" fillId="0" borderId="0" xfId="0" applyFont="1" applyAlignment="1">
      <alignment horizontal="left" vertical="center" wrapText="1"/>
    </xf>
    <xf numFmtId="0" fontId="114" fillId="0" borderId="0" xfId="0" applyFont="1" applyAlignment="1">
      <alignment horizontal="left" vertical="center" wrapText="1"/>
    </xf>
    <xf numFmtId="0" fontId="108" fillId="0" borderId="0" xfId="0" applyFont="1" applyAlignment="1">
      <alignment horizontal="left" vertical="center" wrapText="1"/>
    </xf>
    <xf numFmtId="0" fontId="112" fillId="3" borderId="0" xfId="0" applyFont="1" applyFill="1" applyAlignment="1">
      <alignment horizontal="left" vertical="center" wrapText="1"/>
    </xf>
    <xf numFmtId="0" fontId="110" fillId="0" borderId="0" xfId="0" applyFont="1" applyAlignment="1">
      <alignment horizontal="left" vertical="center" wrapText="1"/>
    </xf>
    <xf numFmtId="0" fontId="129" fillId="0" borderId="0" xfId="0" applyFont="1" applyAlignment="1">
      <alignment vertical="center"/>
    </xf>
    <xf numFmtId="0" fontId="106" fillId="0" borderId="0" xfId="0" applyFont="1" applyAlignment="1">
      <alignment horizontal="left" vertical="center" wrapText="1"/>
    </xf>
    <xf numFmtId="0" fontId="0" fillId="0" borderId="0" xfId="0" applyAlignment="1">
      <alignment horizontal="left" vertical="center" wrapText="1"/>
    </xf>
    <xf numFmtId="0" fontId="125" fillId="0" borderId="0" xfId="0" applyFont="1" applyAlignment="1">
      <alignment vertical="center" wrapText="1"/>
    </xf>
    <xf numFmtId="0" fontId="117" fillId="0" borderId="0" xfId="0" applyFont="1" applyAlignment="1">
      <alignment vertical="center" wrapText="1"/>
    </xf>
    <xf numFmtId="0" fontId="124" fillId="0" borderId="0" xfId="0" applyFont="1" applyAlignment="1">
      <alignment vertical="center" wrapText="1"/>
    </xf>
    <xf numFmtId="0" fontId="127" fillId="0" borderId="0" xfId="0" applyFont="1" applyAlignment="1">
      <alignment vertical="center" wrapText="1"/>
    </xf>
    <xf numFmtId="0" fontId="142" fillId="12" borderId="0" xfId="0" applyFont="1" applyFill="1" applyAlignment="1" applyProtection="1">
      <alignment horizontal="center" vertical="center"/>
    </xf>
    <xf numFmtId="0" fontId="34" fillId="11" borderId="11" xfId="0" applyFont="1" applyFill="1" applyBorder="1" applyAlignment="1" applyProtection="1">
      <alignment horizontal="left" vertical="center" wrapText="1"/>
    </xf>
    <xf numFmtId="194" fontId="41" fillId="11" borderId="11" xfId="0" applyNumberFormat="1" applyFont="1" applyFill="1" applyBorder="1" applyAlignment="1" applyProtection="1">
      <alignment horizontal="left" vertical="center" shrinkToFit="1"/>
      <protection locked="0"/>
    </xf>
    <xf numFmtId="4" fontId="20" fillId="0" borderId="4" xfId="0" applyNumberFormat="1" applyFont="1" applyBorder="1" applyAlignment="1" applyProtection="1">
      <alignment horizontal="left" wrapText="1"/>
    </xf>
    <xf numFmtId="4" fontId="20" fillId="0" borderId="1" xfId="0" applyNumberFormat="1" applyFont="1" applyBorder="1" applyAlignment="1" applyProtection="1">
      <alignment horizontal="left" wrapText="1"/>
    </xf>
    <xf numFmtId="4" fontId="20" fillId="0" borderId="5" xfId="0" applyNumberFormat="1" applyFont="1" applyBorder="1" applyAlignment="1" applyProtection="1">
      <alignment horizontal="left" wrapText="1"/>
    </xf>
    <xf numFmtId="4" fontId="16" fillId="0" borderId="16" xfId="0" applyNumberFormat="1" applyFont="1" applyBorder="1" applyAlignment="1" applyProtection="1">
      <alignment horizontal="right" vertical="center"/>
    </xf>
    <xf numFmtId="4" fontId="16" fillId="0" borderId="82" xfId="0" applyNumberFormat="1" applyFont="1" applyBorder="1" applyAlignment="1" applyProtection="1">
      <alignment horizontal="right" vertical="center"/>
    </xf>
    <xf numFmtId="0" fontId="34" fillId="7" borderId="11" xfId="0" applyFont="1" applyFill="1" applyBorder="1" applyAlignment="1" applyProtection="1">
      <alignment horizontal="left" vertical="center" wrapText="1"/>
    </xf>
    <xf numFmtId="0" fontId="34" fillId="7" borderId="29" xfId="0" applyFont="1" applyFill="1" applyBorder="1" applyAlignment="1" applyProtection="1">
      <alignment horizontal="left" vertical="center" wrapText="1"/>
    </xf>
    <xf numFmtId="0" fontId="12" fillId="0" borderId="62" xfId="0" applyFont="1" applyBorder="1" applyAlignment="1" applyProtection="1">
      <alignment horizontal="center"/>
    </xf>
    <xf numFmtId="4" fontId="3" fillId="0" borderId="4" xfId="0" applyNumberFormat="1" applyFont="1" applyBorder="1" applyAlignment="1" applyProtection="1">
      <alignment horizontal="right" vertical="center" shrinkToFit="1"/>
    </xf>
    <xf numFmtId="4" fontId="3" fillId="0" borderId="5" xfId="0" applyNumberFormat="1" applyFont="1" applyBorder="1" applyAlignment="1" applyProtection="1">
      <alignment horizontal="right" vertical="center" shrinkToFit="1"/>
    </xf>
    <xf numFmtId="0" fontId="4" fillId="0" borderId="0" xfId="0" applyFont="1" applyAlignment="1" applyProtection="1">
      <alignment horizontal="center"/>
    </xf>
    <xf numFmtId="4" fontId="3" fillId="0" borderId="1" xfId="0" applyNumberFormat="1" applyFont="1" applyBorder="1" applyAlignment="1" applyProtection="1">
      <alignment horizontal="right" vertical="center" shrinkToFit="1"/>
    </xf>
    <xf numFmtId="0" fontId="16" fillId="7" borderId="44"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wrapText="1"/>
    </xf>
    <xf numFmtId="0" fontId="35" fillId="7" borderId="41" xfId="0" applyFont="1" applyFill="1" applyBorder="1" applyAlignment="1" applyProtection="1">
      <alignment horizontal="center" vertical="center" wrapText="1"/>
    </xf>
    <xf numFmtId="0" fontId="35" fillId="7" borderId="44" xfId="0" applyFont="1" applyFill="1" applyBorder="1" applyAlignment="1" applyProtection="1">
      <alignment horizontal="center" vertical="center" wrapText="1"/>
    </xf>
    <xf numFmtId="0" fontId="4" fillId="0" borderId="0" xfId="0" applyFont="1" applyBorder="1" applyAlignment="1" applyProtection="1">
      <alignment horizontal="center"/>
    </xf>
    <xf numFmtId="0" fontId="16" fillId="7" borderId="7" xfId="0"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wrapText="1"/>
    </xf>
    <xf numFmtId="0" fontId="16" fillId="7" borderId="9"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0" fontId="16" fillId="7" borderId="45" xfId="0" applyFont="1" applyFill="1" applyBorder="1" applyAlignment="1" applyProtection="1">
      <alignment horizontal="center" vertical="center" wrapText="1"/>
    </xf>
    <xf numFmtId="0" fontId="16" fillId="7" borderId="2" xfId="0" applyFont="1" applyFill="1" applyBorder="1" applyAlignment="1" applyProtection="1">
      <alignment horizontal="center" vertical="center" wrapText="1"/>
    </xf>
    <xf numFmtId="0" fontId="16" fillId="7" borderId="31" xfId="0" applyFont="1" applyFill="1" applyBorder="1" applyAlignment="1" applyProtection="1">
      <alignment horizontal="center" vertical="center" wrapText="1"/>
    </xf>
    <xf numFmtId="0" fontId="16" fillId="7" borderId="41" xfId="0" applyFont="1" applyFill="1" applyBorder="1" applyAlignment="1" applyProtection="1">
      <alignment horizontal="center" vertical="center" wrapText="1"/>
    </xf>
    <xf numFmtId="4" fontId="9" fillId="0" borderId="4" xfId="0" applyNumberFormat="1" applyFont="1" applyBorder="1" applyAlignment="1" applyProtection="1">
      <alignment horizontal="right" vertical="center" shrinkToFit="1"/>
    </xf>
    <xf numFmtId="4" fontId="9" fillId="0" borderId="1" xfId="0" applyNumberFormat="1" applyFont="1" applyBorder="1" applyAlignment="1" applyProtection="1">
      <alignment horizontal="right" vertical="center" shrinkToFit="1"/>
    </xf>
    <xf numFmtId="4" fontId="9" fillId="0" borderId="5" xfId="0" applyNumberFormat="1" applyFont="1" applyBorder="1" applyAlignment="1" applyProtection="1">
      <alignment horizontal="right" vertical="center" shrinkToFit="1"/>
    </xf>
    <xf numFmtId="0" fontId="16" fillId="7" borderId="9" xfId="0" applyFont="1" applyFill="1" applyBorder="1" applyAlignment="1" applyProtection="1">
      <alignment horizontal="center" vertical="center"/>
    </xf>
    <xf numFmtId="0" fontId="16" fillId="7" borderId="10" xfId="0" applyFont="1" applyFill="1" applyBorder="1" applyAlignment="1" applyProtection="1">
      <alignment horizontal="center" vertical="center"/>
    </xf>
    <xf numFmtId="0" fontId="16" fillId="7" borderId="45" xfId="0" applyFont="1" applyFill="1" applyBorder="1" applyAlignment="1" applyProtection="1">
      <alignment horizontal="center" vertical="center"/>
    </xf>
    <xf numFmtId="0" fontId="16" fillId="7" borderId="31" xfId="0" applyFont="1" applyFill="1" applyBorder="1" applyAlignment="1" applyProtection="1">
      <alignment horizontal="center" vertical="center"/>
    </xf>
    <xf numFmtId="0" fontId="6" fillId="7" borderId="6" xfId="0" applyFont="1" applyFill="1" applyBorder="1" applyAlignment="1" applyProtection="1">
      <alignment horizontal="center" vertical="center" textRotation="90"/>
    </xf>
    <xf numFmtId="0" fontId="6" fillId="7" borderId="41" xfId="0" applyFont="1" applyFill="1" applyBorder="1" applyAlignment="1" applyProtection="1">
      <alignment horizontal="center"/>
    </xf>
    <xf numFmtId="0" fontId="6" fillId="7" borderId="44" xfId="0" applyFont="1" applyFill="1" applyBorder="1" applyAlignment="1" applyProtection="1">
      <alignment horizontal="center"/>
    </xf>
    <xf numFmtId="0" fontId="16" fillId="7" borderId="41" xfId="0" applyFont="1" applyFill="1" applyBorder="1" applyAlignment="1" applyProtection="1">
      <alignment horizontal="center" vertical="center" textRotation="90"/>
    </xf>
    <xf numFmtId="0" fontId="16" fillId="7" borderId="41" xfId="0" applyFont="1" applyFill="1" applyBorder="1" applyAlignment="1" applyProtection="1">
      <alignment horizontal="center" vertical="center"/>
    </xf>
    <xf numFmtId="0" fontId="16" fillId="7" borderId="44" xfId="0" applyFont="1" applyFill="1" applyBorder="1" applyAlignment="1" applyProtection="1">
      <alignment horizontal="center" vertical="center"/>
    </xf>
    <xf numFmtId="0" fontId="7" fillId="7" borderId="11" xfId="0" applyFont="1" applyFill="1" applyBorder="1" applyAlignment="1" applyProtection="1">
      <alignment horizontal="center" vertical="center"/>
    </xf>
    <xf numFmtId="4" fontId="16" fillId="0" borderId="4" xfId="0" applyNumberFormat="1" applyFont="1" applyBorder="1" applyAlignment="1" applyProtection="1">
      <alignment horizontal="right" vertical="center"/>
      <protection locked="0"/>
    </xf>
    <xf numFmtId="4" fontId="16" fillId="0" borderId="1" xfId="0" applyNumberFormat="1" applyFont="1" applyBorder="1" applyAlignment="1" applyProtection="1">
      <alignment horizontal="right" vertical="center"/>
      <protection locked="0"/>
    </xf>
    <xf numFmtId="4" fontId="16" fillId="0" borderId="5" xfId="0" applyNumberFormat="1" applyFont="1" applyBorder="1" applyAlignment="1" applyProtection="1">
      <alignment horizontal="right" vertical="center"/>
      <protection locked="0"/>
    </xf>
    <xf numFmtId="0" fontId="9" fillId="0" borderId="1" xfId="0" applyFont="1" applyBorder="1" applyAlignment="1" applyProtection="1">
      <alignment horizontal="right" vertical="center" shrinkToFit="1"/>
    </xf>
    <xf numFmtId="0" fontId="9" fillId="0" borderId="5" xfId="0" applyFont="1" applyBorder="1" applyAlignment="1" applyProtection="1">
      <alignment horizontal="right" vertical="center" shrinkToFit="1"/>
    </xf>
    <xf numFmtId="0" fontId="3" fillId="0" borderId="0" xfId="0" applyFont="1" applyBorder="1" applyProtection="1"/>
    <xf numFmtId="0" fontId="16" fillId="0" borderId="4" xfId="0" applyFont="1" applyBorder="1" applyAlignment="1" applyProtection="1">
      <alignment horizontal="right" vertical="center"/>
    </xf>
    <xf numFmtId="0" fontId="16" fillId="0" borderId="1" xfId="0" applyFont="1" applyBorder="1" applyAlignment="1" applyProtection="1">
      <alignment horizontal="right" vertical="center"/>
    </xf>
    <xf numFmtId="0" fontId="16" fillId="0" borderId="5" xfId="0" applyFont="1" applyBorder="1" applyAlignment="1" applyProtection="1">
      <alignment horizontal="right" vertical="center"/>
    </xf>
    <xf numFmtId="4" fontId="160" fillId="0" borderId="4" xfId="0" applyNumberFormat="1" applyFont="1" applyBorder="1" applyAlignment="1" applyProtection="1">
      <alignment horizontal="right" vertical="center" shrinkToFit="1"/>
      <protection locked="0"/>
    </xf>
    <xf numFmtId="4" fontId="160" fillId="0" borderId="5" xfId="0" applyNumberFormat="1" applyFont="1" applyBorder="1" applyAlignment="1" applyProtection="1">
      <alignment horizontal="right" vertical="center" shrinkToFit="1"/>
      <protection locked="0"/>
    </xf>
    <xf numFmtId="0" fontId="3" fillId="0" borderId="0" xfId="0" applyFont="1" applyBorder="1" applyAlignment="1" applyProtection="1">
      <alignment horizontal="center" vertical="center"/>
    </xf>
    <xf numFmtId="0" fontId="40" fillId="0" borderId="0" xfId="0" applyFont="1" applyBorder="1" applyAlignment="1" applyProtection="1">
      <alignment horizontal="center" vertical="center"/>
      <protection locked="0"/>
    </xf>
    <xf numFmtId="4" fontId="16" fillId="0" borderId="4" xfId="0" applyNumberFormat="1" applyFont="1" applyBorder="1" applyAlignment="1" applyProtection="1">
      <alignment horizontal="right" vertical="center"/>
    </xf>
    <xf numFmtId="4" fontId="16" fillId="0" borderId="5" xfId="0" applyNumberFormat="1" applyFont="1" applyBorder="1" applyAlignment="1" applyProtection="1">
      <alignment horizontal="right" vertical="center"/>
    </xf>
    <xf numFmtId="0" fontId="3" fillId="0" borderId="5" xfId="0" applyFont="1" applyBorder="1" applyAlignment="1" applyProtection="1">
      <alignment horizontal="right" vertical="center" shrinkToFit="1"/>
    </xf>
    <xf numFmtId="0" fontId="40" fillId="0" borderId="0" xfId="0" applyFont="1" applyBorder="1" applyAlignment="1" applyProtection="1">
      <alignment horizontal="center"/>
      <protection locked="0"/>
    </xf>
    <xf numFmtId="0" fontId="16" fillId="0" borderId="9" xfId="0" applyFont="1" applyBorder="1" applyAlignment="1" applyProtection="1">
      <alignment horizontal="left"/>
    </xf>
    <xf numFmtId="0" fontId="16" fillId="0" borderId="0" xfId="0" applyFont="1" applyBorder="1" applyAlignment="1" applyProtection="1">
      <alignment horizontal="left"/>
    </xf>
    <xf numFmtId="0" fontId="19" fillId="9" borderId="2" xfId="0" applyFont="1" applyFill="1" applyBorder="1" applyAlignment="1" applyProtection="1">
      <alignment horizontal="left" shrinkToFit="1"/>
    </xf>
    <xf numFmtId="4" fontId="20" fillId="8" borderId="2" xfId="0" applyNumberFormat="1" applyFont="1" applyFill="1" applyBorder="1" applyAlignment="1" applyProtection="1">
      <alignment horizontal="center" shrinkToFit="1"/>
    </xf>
    <xf numFmtId="0" fontId="22" fillId="10" borderId="45" xfId="0" applyFont="1" applyFill="1" applyBorder="1" applyAlignment="1" applyProtection="1">
      <alignment horizontal="left" shrinkToFit="1"/>
    </xf>
    <xf numFmtId="0" fontId="22" fillId="10" borderId="2" xfId="0" applyFont="1" applyFill="1" applyBorder="1" applyAlignment="1" applyProtection="1">
      <alignment horizontal="left" shrinkToFit="1"/>
    </xf>
    <xf numFmtId="0" fontId="22" fillId="10" borderId="31" xfId="0" applyFont="1" applyFill="1" applyBorder="1" applyAlignment="1" applyProtection="1">
      <alignment horizontal="left" shrinkToFit="1"/>
    </xf>
    <xf numFmtId="197" fontId="81" fillId="0" borderId="4" xfId="0" applyNumberFormat="1" applyFont="1" applyBorder="1" applyAlignment="1" applyProtection="1">
      <alignment horizontal="right"/>
      <protection locked="0"/>
    </xf>
    <xf numFmtId="197" fontId="81" fillId="0" borderId="5" xfId="0" applyNumberFormat="1" applyFont="1" applyBorder="1" applyAlignment="1" applyProtection="1">
      <alignment horizontal="right"/>
      <protection locked="0"/>
    </xf>
    <xf numFmtId="0" fontId="26" fillId="7" borderId="4" xfId="0" applyFont="1" applyFill="1" applyBorder="1" applyAlignment="1" applyProtection="1">
      <alignment horizontal="left"/>
    </xf>
    <xf numFmtId="0" fontId="26" fillId="7" borderId="1" xfId="0" applyFont="1" applyFill="1" applyBorder="1" applyAlignment="1" applyProtection="1">
      <alignment horizontal="left"/>
    </xf>
    <xf numFmtId="196" fontId="4" fillId="0" borderId="4" xfId="0" applyNumberFormat="1" applyFont="1" applyBorder="1" applyAlignment="1" applyProtection="1">
      <alignment horizontal="right"/>
    </xf>
    <xf numFmtId="196" fontId="4" fillId="0" borderId="1" xfId="0" applyNumberFormat="1" applyFont="1" applyBorder="1" applyAlignment="1" applyProtection="1">
      <alignment horizontal="right"/>
    </xf>
    <xf numFmtId="196" fontId="4" fillId="0" borderId="5" xfId="0" applyNumberFormat="1" applyFont="1" applyBorder="1" applyAlignment="1" applyProtection="1">
      <alignment horizontal="right"/>
    </xf>
    <xf numFmtId="0" fontId="26" fillId="7" borderId="5" xfId="0" applyFont="1" applyFill="1" applyBorder="1" applyAlignment="1" applyProtection="1">
      <alignment horizontal="left"/>
    </xf>
    <xf numFmtId="0" fontId="18" fillId="7" borderId="6" xfId="0" applyFont="1" applyFill="1" applyBorder="1" applyAlignment="1" applyProtection="1">
      <alignment horizontal="center" vertical="center" wrapText="1"/>
    </xf>
    <xf numFmtId="0" fontId="18" fillId="7" borderId="7" xfId="0" applyFont="1" applyFill="1" applyBorder="1" applyAlignment="1" applyProtection="1">
      <alignment horizontal="center" vertical="center" wrapText="1"/>
    </xf>
    <xf numFmtId="0" fontId="18" fillId="7" borderId="8" xfId="0" applyFont="1" applyFill="1" applyBorder="1" applyAlignment="1" applyProtection="1">
      <alignment horizontal="center" vertical="center" wrapText="1"/>
    </xf>
    <xf numFmtId="0" fontId="18" fillId="7" borderId="9" xfId="0"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18" fillId="7" borderId="10" xfId="0" applyFont="1" applyFill="1" applyBorder="1" applyAlignment="1" applyProtection="1">
      <alignment horizontal="center" vertical="center" wrapText="1"/>
    </xf>
    <xf numFmtId="0" fontId="18" fillId="7" borderId="45" xfId="0" applyFont="1" applyFill="1" applyBorder="1" applyAlignment="1" applyProtection="1">
      <alignment horizontal="center" vertical="center" wrapText="1"/>
    </xf>
    <xf numFmtId="0" fontId="18" fillId="7" borderId="2" xfId="0" applyFont="1" applyFill="1" applyBorder="1" applyAlignment="1" applyProtection="1">
      <alignment horizontal="center" vertical="center" wrapText="1"/>
    </xf>
    <xf numFmtId="0" fontId="18" fillId="7" borderId="31" xfId="0" applyFont="1" applyFill="1" applyBorder="1" applyAlignment="1" applyProtection="1">
      <alignment horizontal="center" vertical="center" wrapText="1"/>
    </xf>
    <xf numFmtId="0" fontId="18" fillId="7" borderId="6" xfId="0" applyFont="1" applyFill="1" applyBorder="1" applyAlignment="1" applyProtection="1">
      <alignment horizontal="center" vertical="center"/>
    </xf>
    <xf numFmtId="0" fontId="18" fillId="7" borderId="8" xfId="0" applyFont="1" applyFill="1" applyBorder="1" applyAlignment="1" applyProtection="1">
      <alignment horizontal="center" vertical="center"/>
    </xf>
    <xf numFmtId="0" fontId="18" fillId="7" borderId="9" xfId="0" applyFont="1" applyFill="1" applyBorder="1" applyAlignment="1" applyProtection="1">
      <alignment horizontal="center" vertical="center"/>
    </xf>
    <xf numFmtId="0" fontId="18" fillId="7" borderId="10" xfId="0" applyFont="1" applyFill="1" applyBorder="1" applyAlignment="1" applyProtection="1">
      <alignment horizontal="center" vertical="center"/>
    </xf>
    <xf numFmtId="0" fontId="18" fillId="7" borderId="45" xfId="0" applyFont="1" applyFill="1" applyBorder="1" applyAlignment="1" applyProtection="1">
      <alignment horizontal="center" vertical="center"/>
    </xf>
    <xf numFmtId="0" fontId="18" fillId="7" borderId="31" xfId="0" applyFont="1" applyFill="1" applyBorder="1" applyAlignment="1" applyProtection="1">
      <alignment horizontal="center" vertical="center"/>
    </xf>
    <xf numFmtId="4" fontId="40" fillId="0" borderId="4" xfId="0" applyNumberFormat="1" applyFont="1" applyBorder="1" applyAlignment="1" applyProtection="1">
      <alignment horizontal="left" shrinkToFit="1"/>
      <protection locked="0"/>
    </xf>
    <xf numFmtId="4" fontId="40" fillId="0" borderId="5" xfId="0" applyNumberFormat="1" applyFont="1" applyBorder="1" applyAlignment="1" applyProtection="1">
      <alignment horizontal="left" shrinkToFit="1"/>
      <protection locked="0"/>
    </xf>
    <xf numFmtId="0" fontId="16" fillId="7" borderId="44" xfId="0" applyFont="1" applyFill="1" applyBorder="1" applyAlignment="1" applyProtection="1">
      <alignment horizontal="center" vertical="center" textRotation="90" wrapText="1"/>
    </xf>
    <xf numFmtId="0" fontId="16" fillId="7" borderId="3" xfId="0" applyFont="1" applyFill="1" applyBorder="1" applyAlignment="1" applyProtection="1">
      <alignment horizontal="center" vertical="center" textRotation="90" wrapText="1"/>
    </xf>
    <xf numFmtId="0" fontId="81" fillId="0" borderId="11" xfId="0" applyFont="1" applyBorder="1" applyAlignment="1" applyProtection="1">
      <alignment horizontal="right" vertical="center"/>
      <protection locked="0"/>
    </xf>
    <xf numFmtId="0" fontId="81" fillId="0" borderId="29" xfId="0" applyFont="1" applyBorder="1" applyAlignment="1" applyProtection="1">
      <alignment horizontal="right" vertical="center"/>
      <protection locked="0"/>
    </xf>
    <xf numFmtId="0" fontId="44" fillId="0" borderId="47" xfId="0" applyFont="1" applyBorder="1" applyAlignment="1" applyProtection="1">
      <alignment horizontal="right"/>
    </xf>
    <xf numFmtId="0" fontId="44" fillId="0" borderId="91" xfId="0" applyFont="1" applyBorder="1" applyAlignment="1" applyProtection="1">
      <alignment horizontal="right"/>
    </xf>
    <xf numFmtId="0" fontId="83" fillId="7" borderId="94" xfId="0" applyFont="1" applyFill="1" applyBorder="1" applyAlignment="1" applyProtection="1">
      <alignment horizontal="left" vertical="center" wrapText="1"/>
    </xf>
    <xf numFmtId="0" fontId="83" fillId="7" borderId="13" xfId="0" applyFont="1" applyFill="1" applyBorder="1" applyAlignment="1" applyProtection="1">
      <alignment horizontal="left" vertical="center" wrapText="1"/>
    </xf>
    <xf numFmtId="0" fontId="83" fillId="7" borderId="95" xfId="0" applyFont="1" applyFill="1" applyBorder="1" applyAlignment="1" applyProtection="1">
      <alignment horizontal="left" vertical="center" wrapText="1"/>
    </xf>
    <xf numFmtId="0" fontId="83" fillId="7" borderId="92" xfId="0" applyFont="1" applyFill="1" applyBorder="1" applyAlignment="1" applyProtection="1">
      <alignment horizontal="left" vertical="center" wrapText="1"/>
    </xf>
    <xf numFmtId="0" fontId="83" fillId="7" borderId="25" xfId="0" applyFont="1" applyFill="1" applyBorder="1" applyAlignment="1" applyProtection="1">
      <alignment horizontal="left" vertical="center" wrapText="1"/>
    </xf>
    <xf numFmtId="0" fontId="83" fillId="7" borderId="93" xfId="0" applyFont="1" applyFill="1" applyBorder="1" applyAlignment="1" applyProtection="1">
      <alignment horizontal="left" vertical="center" wrapText="1"/>
    </xf>
    <xf numFmtId="9" fontId="39" fillId="0" borderId="48" xfId="0" applyNumberFormat="1" applyFont="1" applyFill="1" applyBorder="1" applyAlignment="1" applyProtection="1">
      <alignment horizontal="right" vertical="center"/>
      <protection locked="0"/>
    </xf>
    <xf numFmtId="205" fontId="39" fillId="0" borderId="29" xfId="0" applyNumberFormat="1" applyFont="1" applyFill="1" applyBorder="1" applyAlignment="1" applyProtection="1">
      <alignment horizontal="right" vertical="center" shrinkToFit="1"/>
      <protection locked="0"/>
    </xf>
    <xf numFmtId="0" fontId="4" fillId="7" borderId="4" xfId="0" applyFont="1" applyFill="1" applyBorder="1" applyAlignment="1" applyProtection="1">
      <alignment horizontal="center" vertical="center"/>
    </xf>
    <xf numFmtId="0" fontId="4" fillId="7" borderId="1" xfId="0" applyFont="1" applyFill="1" applyBorder="1" applyAlignment="1" applyProtection="1">
      <alignment horizontal="center" vertical="center"/>
    </xf>
    <xf numFmtId="0" fontId="4" fillId="7" borderId="46" xfId="0" applyFont="1" applyFill="1" applyBorder="1" applyAlignment="1" applyProtection="1">
      <alignment horizontal="center" vertical="center"/>
    </xf>
    <xf numFmtId="0" fontId="4" fillId="12" borderId="11" xfId="0" applyFont="1" applyFill="1" applyBorder="1" applyAlignment="1" applyProtection="1">
      <alignment horizontal="center" vertical="center"/>
    </xf>
    <xf numFmtId="0" fontId="3" fillId="7" borderId="4" xfId="0" applyFont="1" applyFill="1" applyBorder="1" applyAlignment="1" applyProtection="1">
      <alignment horizontal="left" vertical="center" wrapText="1"/>
    </xf>
    <xf numFmtId="0" fontId="3" fillId="7" borderId="1" xfId="0" applyFont="1" applyFill="1" applyBorder="1" applyAlignment="1" applyProtection="1">
      <alignment horizontal="left" vertical="center" wrapText="1"/>
    </xf>
    <xf numFmtId="0" fontId="3" fillId="7" borderId="5" xfId="0" applyFont="1" applyFill="1" applyBorder="1" applyAlignment="1" applyProtection="1">
      <alignment horizontal="left" vertical="center" wrapText="1"/>
    </xf>
    <xf numFmtId="14" fontId="38" fillId="3" borderId="90" xfId="0" applyNumberFormat="1" applyFont="1" applyFill="1" applyBorder="1" applyAlignment="1" applyProtection="1">
      <alignment horizontal="center" vertical="center"/>
      <protection locked="0"/>
    </xf>
    <xf numFmtId="14" fontId="38" fillId="3" borderId="91" xfId="0" applyNumberFormat="1" applyFont="1" applyFill="1" applyBorder="1" applyAlignment="1" applyProtection="1">
      <alignment horizontal="center" vertical="center"/>
      <protection locked="0"/>
    </xf>
    <xf numFmtId="0" fontId="83" fillId="7" borderId="80" xfId="0" applyFont="1" applyFill="1" applyBorder="1" applyAlignment="1" applyProtection="1">
      <alignment horizontal="left" vertical="center" wrapText="1"/>
    </xf>
    <xf numFmtId="0" fontId="83" fillId="7" borderId="62" xfId="0" applyFont="1" applyFill="1" applyBorder="1" applyAlignment="1" applyProtection="1">
      <alignment horizontal="left" vertical="center" wrapText="1"/>
    </xf>
    <xf numFmtId="0" fontId="83" fillId="7" borderId="49" xfId="0" applyFont="1" applyFill="1" applyBorder="1" applyAlignment="1" applyProtection="1">
      <alignment horizontal="left" vertical="center" wrapText="1"/>
    </xf>
    <xf numFmtId="0" fontId="34" fillId="7" borderId="80" xfId="0" applyFont="1" applyFill="1" applyBorder="1" applyAlignment="1" applyProtection="1">
      <alignment horizontal="left" vertical="center" wrapText="1"/>
    </xf>
    <xf numFmtId="0" fontId="34" fillId="7" borderId="62" xfId="0" applyFont="1" applyFill="1" applyBorder="1" applyAlignment="1" applyProtection="1">
      <alignment horizontal="left" vertical="center" wrapText="1"/>
    </xf>
    <xf numFmtId="0" fontId="34" fillId="7" borderId="17" xfId="0" applyFont="1" applyFill="1" applyBorder="1" applyAlignment="1" applyProtection="1">
      <alignment horizontal="left" vertical="center" wrapText="1"/>
    </xf>
    <xf numFmtId="0" fontId="34" fillId="7" borderId="82" xfId="0" applyFont="1" applyFill="1" applyBorder="1" applyAlignment="1" applyProtection="1">
      <alignment horizontal="left" vertical="center" wrapText="1"/>
    </xf>
    <xf numFmtId="0" fontId="34" fillId="7" borderId="92" xfId="0" applyFont="1" applyFill="1" applyBorder="1" applyAlignment="1" applyProtection="1">
      <alignment horizontal="left" vertical="center" wrapText="1"/>
    </xf>
    <xf numFmtId="0" fontId="34" fillId="7" borderId="25" xfId="0" applyFont="1" applyFill="1" applyBorder="1" applyAlignment="1" applyProtection="1">
      <alignment horizontal="left" vertical="center" wrapText="1"/>
    </xf>
    <xf numFmtId="0" fontId="34" fillId="7" borderId="93" xfId="0" applyFont="1" applyFill="1" applyBorder="1" applyAlignment="1" applyProtection="1">
      <alignment horizontal="left" vertical="center" wrapText="1"/>
    </xf>
    <xf numFmtId="0" fontId="33" fillId="7" borderId="0" xfId="0" applyFont="1" applyFill="1" applyAlignment="1" applyProtection="1">
      <alignment horizontal="center" vertical="center"/>
    </xf>
    <xf numFmtId="4" fontId="18" fillId="0" borderId="16" xfId="0" applyNumberFormat="1" applyFont="1" applyBorder="1" applyAlignment="1" applyProtection="1">
      <alignment horizontal="right" vertical="center"/>
    </xf>
    <xf numFmtId="4" fontId="18" fillId="0" borderId="82" xfId="0" applyNumberFormat="1" applyFont="1" applyBorder="1" applyAlignment="1" applyProtection="1">
      <alignment horizontal="right" vertical="center"/>
    </xf>
    <xf numFmtId="0" fontId="40" fillId="0" borderId="2"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4" fontId="16" fillId="0" borderId="4" xfId="0" applyNumberFormat="1" applyFont="1" applyBorder="1" applyAlignment="1" applyProtection="1">
      <alignment horizontal="right" vertical="center" shrinkToFit="1"/>
      <protection locked="0"/>
    </xf>
    <xf numFmtId="4" fontId="16" fillId="0" borderId="1" xfId="0" applyNumberFormat="1" applyFont="1" applyBorder="1" applyAlignment="1" applyProtection="1">
      <alignment horizontal="right" vertical="center" shrinkToFit="1"/>
      <protection locked="0"/>
    </xf>
    <xf numFmtId="4" fontId="16" fillId="0" borderId="5" xfId="0" applyNumberFormat="1" applyFont="1" applyBorder="1" applyAlignment="1" applyProtection="1">
      <alignment horizontal="right" vertical="center" shrinkToFit="1"/>
      <protection locked="0"/>
    </xf>
    <xf numFmtId="14" fontId="4"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4" fillId="7" borderId="4" xfId="0" applyFont="1" applyFill="1" applyBorder="1" applyAlignment="1" applyProtection="1">
      <alignment horizontal="left" vertical="center"/>
    </xf>
    <xf numFmtId="0" fontId="4" fillId="7" borderId="1" xfId="0" applyFont="1" applyFill="1" applyBorder="1" applyAlignment="1" applyProtection="1">
      <alignment horizontal="left" vertical="center"/>
    </xf>
    <xf numFmtId="0" fontId="4" fillId="7" borderId="46" xfId="0" applyFont="1" applyFill="1" applyBorder="1" applyAlignment="1" applyProtection="1">
      <alignment horizontal="left" vertical="center"/>
    </xf>
    <xf numFmtId="0" fontId="23" fillId="0" borderId="0" xfId="0" applyFont="1" applyBorder="1" applyAlignment="1" applyProtection="1">
      <alignment horizontal="center" vertical="center"/>
      <protection locked="0"/>
    </xf>
    <xf numFmtId="0" fontId="37" fillId="0" borderId="11" xfId="0" applyFont="1" applyBorder="1" applyAlignment="1" applyProtection="1">
      <alignment horizontal="left" vertical="center"/>
      <protection locked="0"/>
    </xf>
    <xf numFmtId="195" fontId="41" fillId="0" borderId="11" xfId="0" applyNumberFormat="1" applyFont="1" applyBorder="1" applyAlignment="1" applyProtection="1">
      <alignment horizontal="left"/>
      <protection locked="0"/>
    </xf>
    <xf numFmtId="194" fontId="41" fillId="0" borderId="11" xfId="0" applyNumberFormat="1" applyFont="1" applyBorder="1" applyAlignment="1" applyProtection="1">
      <alignment horizontal="left" shrinkToFit="1"/>
      <protection locked="0"/>
    </xf>
    <xf numFmtId="0" fontId="43" fillId="0" borderId="11" xfId="0" applyFont="1" applyFill="1" applyBorder="1" applyAlignment="1" applyProtection="1">
      <alignment horizontal="right"/>
      <protection locked="0"/>
    </xf>
    <xf numFmtId="4" fontId="40" fillId="0" borderId="1" xfId="0" applyNumberFormat="1" applyFont="1" applyBorder="1" applyAlignment="1" applyProtection="1">
      <alignment horizontal="left" shrinkToFit="1"/>
      <protection locked="0"/>
    </xf>
    <xf numFmtId="0" fontId="16" fillId="7" borderId="88" xfId="0" applyFont="1" applyFill="1" applyBorder="1" applyAlignment="1" applyProtection="1">
      <alignment horizontal="center" vertical="center"/>
    </xf>
    <xf numFmtId="0" fontId="16" fillId="7" borderId="23" xfId="0" applyFont="1" applyFill="1" applyBorder="1" applyAlignment="1" applyProtection="1">
      <alignment horizontal="center" vertical="center"/>
    </xf>
    <xf numFmtId="0" fontId="16" fillId="7" borderId="89"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2" xfId="0" applyFont="1" applyFill="1" applyBorder="1" applyAlignment="1" applyProtection="1">
      <alignment horizontal="center" vertical="center"/>
    </xf>
    <xf numFmtId="0" fontId="3" fillId="0" borderId="0" xfId="0" applyFont="1" applyBorder="1" applyAlignment="1" applyProtection="1">
      <alignment horizontal="left"/>
    </xf>
    <xf numFmtId="0" fontId="3" fillId="0" borderId="0" xfId="0" applyFont="1" applyBorder="1" applyAlignment="1" applyProtection="1">
      <alignment horizontal="center" shrinkToFit="1"/>
    </xf>
    <xf numFmtId="0" fontId="59" fillId="0" borderId="41" xfId="4" applyFont="1" applyBorder="1" applyAlignment="1" applyProtection="1">
      <alignment horizontal="center" vertical="center" shrinkToFit="1"/>
    </xf>
    <xf numFmtId="0" fontId="60" fillId="0" borderId="41" xfId="4" applyNumberFormat="1" applyFont="1" applyBorder="1" applyAlignment="1" applyProtection="1">
      <alignment horizontal="center" vertical="center" shrinkToFit="1"/>
    </xf>
    <xf numFmtId="0" fontId="60" fillId="0" borderId="4" xfId="4" applyFont="1" applyBorder="1" applyAlignment="1" applyProtection="1">
      <alignment horizontal="right" vertical="center"/>
    </xf>
    <xf numFmtId="0" fontId="60" fillId="0" borderId="1" xfId="4" applyFont="1" applyBorder="1" applyAlignment="1" applyProtection="1">
      <alignment horizontal="right" vertical="center"/>
    </xf>
    <xf numFmtId="4" fontId="59" fillId="0" borderId="3" xfId="5" applyNumberFormat="1" applyFont="1" applyBorder="1" applyAlignment="1" applyProtection="1">
      <alignment horizontal="right" vertical="center" shrinkToFit="1"/>
    </xf>
    <xf numFmtId="0" fontId="59" fillId="0" borderId="44" xfId="4" applyFont="1" applyBorder="1" applyAlignment="1" applyProtection="1">
      <alignment horizontal="center" vertical="center" shrinkToFit="1"/>
    </xf>
    <xf numFmtId="4" fontId="59" fillId="0" borderId="10" xfId="5" applyNumberFormat="1" applyFont="1" applyBorder="1" applyAlignment="1" applyProtection="1">
      <alignment horizontal="right" vertical="center" shrinkToFit="1"/>
    </xf>
    <xf numFmtId="4" fontId="59" fillId="0" borderId="41" xfId="5" applyNumberFormat="1" applyFont="1" applyBorder="1" applyAlignment="1" applyProtection="1">
      <alignment horizontal="right" vertical="center" shrinkToFit="1"/>
    </xf>
    <xf numFmtId="0" fontId="59" fillId="0" borderId="9" xfId="4" applyFont="1" applyBorder="1" applyAlignment="1" applyProtection="1">
      <alignment horizontal="right" vertical="center" shrinkToFit="1"/>
    </xf>
    <xf numFmtId="0" fontId="59" fillId="0" borderId="10" xfId="4" applyFont="1" applyBorder="1" applyAlignment="1" applyProtection="1">
      <alignment horizontal="right" vertical="center" shrinkToFit="1"/>
    </xf>
    <xf numFmtId="0" fontId="59" fillId="0" borderId="0" xfId="4" applyFont="1" applyBorder="1" applyAlignment="1" applyProtection="1">
      <alignment horizontal="right" vertical="center" shrinkToFit="1"/>
    </xf>
    <xf numFmtId="0" fontId="73" fillId="0" borderId="0" xfId="0" applyFont="1" applyAlignment="1" applyProtection="1">
      <alignment horizontal="left"/>
    </xf>
    <xf numFmtId="4" fontId="13" fillId="8" borderId="0" xfId="0" applyNumberFormat="1" applyFont="1" applyFill="1" applyAlignment="1" applyProtection="1">
      <alignment horizontal="center"/>
    </xf>
    <xf numFmtId="0" fontId="74" fillId="10" borderId="45" xfId="0" applyFont="1" applyFill="1" applyBorder="1" applyAlignment="1" applyProtection="1">
      <alignment horizontal="center" shrinkToFit="1"/>
    </xf>
    <xf numFmtId="0" fontId="74" fillId="10" borderId="2" xfId="0" applyFont="1" applyFill="1" applyBorder="1" applyAlignment="1" applyProtection="1">
      <alignment horizontal="center" shrinkToFit="1"/>
    </xf>
    <xf numFmtId="0" fontId="74" fillId="10" borderId="31" xfId="0" applyFont="1" applyFill="1" applyBorder="1" applyAlignment="1" applyProtection="1">
      <alignment horizontal="center" shrinkToFit="1"/>
    </xf>
    <xf numFmtId="0" fontId="57" fillId="0" borderId="0" xfId="4" applyFont="1" applyBorder="1" applyAlignment="1" applyProtection="1">
      <alignment horizontal="left" vertical="center" shrinkToFit="1"/>
    </xf>
    <xf numFmtId="0" fontId="57" fillId="0" borderId="4" xfId="4" applyFont="1" applyBorder="1" applyAlignment="1" applyProtection="1">
      <alignment horizontal="left" vertical="center" shrinkToFit="1"/>
    </xf>
    <xf numFmtId="0" fontId="57" fillId="0" borderId="1" xfId="4" applyFont="1" applyBorder="1" applyAlignment="1" applyProtection="1">
      <alignment horizontal="left" vertical="center" shrinkToFit="1"/>
    </xf>
    <xf numFmtId="0" fontId="57" fillId="0" borderId="2" xfId="4" applyFont="1" applyBorder="1" applyAlignment="1" applyProtection="1">
      <alignment horizontal="left" vertical="center" shrinkToFit="1"/>
    </xf>
    <xf numFmtId="0" fontId="52" fillId="0" borderId="6" xfId="4" applyFont="1" applyBorder="1" applyAlignment="1" applyProtection="1">
      <alignment horizontal="center" vertical="center"/>
    </xf>
    <xf numFmtId="0" fontId="52" fillId="0" borderId="7" xfId="4" applyFont="1" applyBorder="1" applyAlignment="1" applyProtection="1">
      <alignment horizontal="center" vertical="center"/>
    </xf>
    <xf numFmtId="0" fontId="52" fillId="0" borderId="8" xfId="4" applyFont="1" applyBorder="1" applyAlignment="1" applyProtection="1">
      <alignment horizontal="center" vertical="center"/>
    </xf>
    <xf numFmtId="0" fontId="52" fillId="0" borderId="45" xfId="4" applyFont="1" applyBorder="1" applyAlignment="1" applyProtection="1">
      <alignment horizontal="center" vertical="center"/>
    </xf>
    <xf numFmtId="0" fontId="52" fillId="0" borderId="2" xfId="4" applyFont="1" applyBorder="1" applyAlignment="1" applyProtection="1">
      <alignment horizontal="center" vertical="center"/>
    </xf>
    <xf numFmtId="0" fontId="52" fillId="0" borderId="31" xfId="4" applyFont="1" applyBorder="1" applyAlignment="1" applyProtection="1">
      <alignment horizontal="center" vertical="center"/>
    </xf>
    <xf numFmtId="0" fontId="52" fillId="0" borderId="99" xfId="4" applyFont="1" applyBorder="1" applyAlignment="1" applyProtection="1">
      <alignment horizontal="center" vertical="center"/>
    </xf>
    <xf numFmtId="0" fontId="52" fillId="0" borderId="1" xfId="4" applyFont="1" applyBorder="1" applyAlignment="1" applyProtection="1">
      <alignment horizontal="center" vertical="center"/>
    </xf>
    <xf numFmtId="0" fontId="52" fillId="0" borderId="46" xfId="4" applyFont="1" applyBorder="1" applyAlignment="1" applyProtection="1">
      <alignment horizontal="center" vertical="center"/>
    </xf>
    <xf numFmtId="0" fontId="52" fillId="0" borderId="100" xfId="4" applyFont="1" applyBorder="1" applyAlignment="1" applyProtection="1">
      <alignment horizontal="center" vertical="center"/>
    </xf>
    <xf numFmtId="0" fontId="52" fillId="0" borderId="32" xfId="4" applyFont="1" applyBorder="1" applyAlignment="1" applyProtection="1">
      <alignment horizontal="center" vertical="center"/>
    </xf>
    <xf numFmtId="0" fontId="52" fillId="0" borderId="101" xfId="4" applyFont="1" applyBorder="1" applyAlignment="1" applyProtection="1">
      <alignment horizontal="center" vertical="center"/>
    </xf>
    <xf numFmtId="0" fontId="52" fillId="0" borderId="102" xfId="4" applyFont="1" applyBorder="1" applyAlignment="1" applyProtection="1">
      <alignment horizontal="center" vertical="center"/>
    </xf>
    <xf numFmtId="0" fontId="76" fillId="0" borderId="4" xfId="4" applyFont="1" applyBorder="1" applyAlignment="1" applyProtection="1">
      <alignment horizontal="center" vertical="center"/>
    </xf>
    <xf numFmtId="0" fontId="76" fillId="0" borderId="1" xfId="4" applyFont="1" applyBorder="1" applyAlignment="1" applyProtection="1">
      <alignment horizontal="center" vertical="center"/>
    </xf>
    <xf numFmtId="0" fontId="76" fillId="0" borderId="5" xfId="4" applyFont="1" applyBorder="1" applyAlignment="1" applyProtection="1">
      <alignment horizontal="center" vertical="center"/>
    </xf>
    <xf numFmtId="200" fontId="22" fillId="0" borderId="9" xfId="4" applyNumberFormat="1" applyFont="1" applyBorder="1" applyAlignment="1" applyProtection="1">
      <alignment horizontal="left" vertical="center" shrinkToFit="1"/>
      <protection locked="0"/>
    </xf>
    <xf numFmtId="200" fontId="22" fillId="0" borderId="0" xfId="4" applyNumberFormat="1" applyFont="1" applyBorder="1" applyAlignment="1" applyProtection="1">
      <alignment horizontal="left" vertical="center" shrinkToFit="1"/>
      <protection locked="0"/>
    </xf>
    <xf numFmtId="200" fontId="22" fillId="0" borderId="10" xfId="4" applyNumberFormat="1" applyFont="1" applyBorder="1" applyAlignment="1" applyProtection="1">
      <alignment horizontal="left" vertical="center" shrinkToFit="1"/>
      <protection locked="0"/>
    </xf>
    <xf numFmtId="0" fontId="68" fillId="0" borderId="9" xfId="4" applyFont="1" applyBorder="1" applyAlignment="1" applyProtection="1">
      <alignment horizontal="center" vertical="center"/>
      <protection locked="0"/>
    </xf>
    <xf numFmtId="0" fontId="68" fillId="0" borderId="0" xfId="4" applyFont="1" applyBorder="1" applyAlignment="1" applyProtection="1">
      <alignment horizontal="center" vertical="center"/>
      <protection locked="0"/>
    </xf>
    <xf numFmtId="0" fontId="68" fillId="0" borderId="10" xfId="4" applyFont="1" applyBorder="1" applyAlignment="1" applyProtection="1">
      <alignment horizontal="center" vertical="center"/>
      <protection locked="0"/>
    </xf>
    <xf numFmtId="0" fontId="79" fillId="0" borderId="9" xfId="4" applyFont="1" applyBorder="1" applyAlignment="1" applyProtection="1">
      <alignment horizontal="center" vertical="center"/>
      <protection locked="0"/>
    </xf>
    <xf numFmtId="0" fontId="79" fillId="0" borderId="0" xfId="4" applyFont="1" applyBorder="1" applyAlignment="1" applyProtection="1">
      <alignment horizontal="center" vertical="center"/>
      <protection locked="0"/>
    </xf>
    <xf numFmtId="0" fontId="79" fillId="0" borderId="10" xfId="4" applyFont="1" applyBorder="1" applyAlignment="1" applyProtection="1">
      <alignment horizontal="center" vertical="center"/>
      <protection locked="0"/>
    </xf>
    <xf numFmtId="0" fontId="56" fillId="0" borderId="7" xfId="4" applyFont="1" applyBorder="1" applyAlignment="1" applyProtection="1">
      <alignment horizontal="center" vertical="center"/>
    </xf>
    <xf numFmtId="0" fontId="56" fillId="0" borderId="8" xfId="4" applyFont="1" applyBorder="1" applyAlignment="1" applyProtection="1">
      <alignment horizontal="center" vertical="center"/>
    </xf>
    <xf numFmtId="0" fontId="56" fillId="0" borderId="0" xfId="4" applyFont="1" applyBorder="1" applyAlignment="1" applyProtection="1">
      <alignment horizontal="center" vertical="center"/>
      <protection locked="0"/>
    </xf>
    <xf numFmtId="0" fontId="56" fillId="0" borderId="10" xfId="4" applyFont="1" applyBorder="1" applyAlignment="1" applyProtection="1">
      <alignment horizontal="center" vertical="center"/>
      <protection locked="0"/>
    </xf>
    <xf numFmtId="0" fontId="52" fillId="0" borderId="5" xfId="4" applyFont="1" applyBorder="1" applyAlignment="1" applyProtection="1">
      <alignment horizontal="center" vertical="center"/>
    </xf>
    <xf numFmtId="0" fontId="56" fillId="0" borderId="0" xfId="4" applyFont="1" applyBorder="1" applyAlignment="1" applyProtection="1">
      <alignment horizontal="center" vertical="center"/>
    </xf>
    <xf numFmtId="0" fontId="56" fillId="0" borderId="10" xfId="4" applyFont="1" applyBorder="1" applyAlignment="1" applyProtection="1">
      <alignment horizontal="center" vertical="center"/>
    </xf>
    <xf numFmtId="0" fontId="58" fillId="0" borderId="0" xfId="4" applyFont="1" applyBorder="1" applyAlignment="1" applyProtection="1">
      <alignment horizontal="center" vertical="center"/>
    </xf>
    <xf numFmtId="0" fontId="58" fillId="0" borderId="10" xfId="4" applyFont="1" applyBorder="1" applyAlignment="1" applyProtection="1">
      <alignment horizontal="center" vertical="center"/>
    </xf>
    <xf numFmtId="0" fontId="80" fillId="0" borderId="0" xfId="4" applyFont="1" applyBorder="1" applyAlignment="1" applyProtection="1">
      <alignment horizontal="center" vertical="center"/>
      <protection locked="0"/>
    </xf>
    <xf numFmtId="0" fontId="80" fillId="0" borderId="10" xfId="4" applyFont="1" applyBorder="1" applyAlignment="1" applyProtection="1">
      <alignment horizontal="center" vertical="center"/>
      <protection locked="0"/>
    </xf>
    <xf numFmtId="200" fontId="22" fillId="0" borderId="45" xfId="4" applyNumberFormat="1" applyFont="1" applyBorder="1" applyAlignment="1" applyProtection="1">
      <alignment horizontal="left" vertical="center" shrinkToFit="1"/>
      <protection locked="0"/>
    </xf>
    <xf numFmtId="200" fontId="22" fillId="0" borderId="2" xfId="4" applyNumberFormat="1" applyFont="1" applyBorder="1" applyAlignment="1" applyProtection="1">
      <alignment horizontal="left" vertical="center" shrinkToFit="1"/>
      <protection locked="0"/>
    </xf>
    <xf numFmtId="200" fontId="22" fillId="0" borderId="31" xfId="4" applyNumberFormat="1" applyFont="1" applyBorder="1" applyAlignment="1" applyProtection="1">
      <alignment horizontal="left" vertical="center" shrinkToFit="1"/>
      <protection locked="0"/>
    </xf>
    <xf numFmtId="0" fontId="49" fillId="0" borderId="6" xfId="4" applyFont="1" applyBorder="1" applyAlignment="1" applyProtection="1">
      <alignment horizontal="center" vertical="center"/>
    </xf>
    <xf numFmtId="0" fontId="49" fillId="0" borderId="7" xfId="4" applyFont="1" applyBorder="1" applyAlignment="1" applyProtection="1">
      <alignment horizontal="center" vertical="center"/>
    </xf>
    <xf numFmtId="0" fontId="49" fillId="0" borderId="9" xfId="4" applyFont="1" applyBorder="1" applyAlignment="1" applyProtection="1">
      <alignment horizontal="center" vertical="center"/>
    </xf>
    <xf numFmtId="0" fontId="49" fillId="0" borderId="0" xfId="4" applyFont="1" applyBorder="1" applyAlignment="1" applyProtection="1">
      <alignment horizontal="center" vertical="center"/>
    </xf>
    <xf numFmtId="0" fontId="49" fillId="0" borderId="45" xfId="4" applyFont="1" applyBorder="1" applyAlignment="1" applyProtection="1">
      <alignment horizontal="center" vertical="center"/>
    </xf>
    <xf numFmtId="0" fontId="49" fillId="0" borderId="2" xfId="4" applyFont="1" applyBorder="1" applyAlignment="1" applyProtection="1">
      <alignment horizontal="center" vertical="center"/>
    </xf>
    <xf numFmtId="0" fontId="49" fillId="0" borderId="101" xfId="4" applyFont="1" applyBorder="1" applyAlignment="1" applyProtection="1">
      <alignment horizontal="center" vertical="center"/>
    </xf>
    <xf numFmtId="0" fontId="49" fillId="0" borderId="100" xfId="4" applyFont="1" applyBorder="1" applyAlignment="1" applyProtection="1">
      <alignment horizontal="center" vertical="center"/>
    </xf>
    <xf numFmtId="0" fontId="49" fillId="0" borderId="43" xfId="4" applyFont="1" applyBorder="1" applyAlignment="1" applyProtection="1">
      <alignment horizontal="center" vertical="center"/>
    </xf>
    <xf numFmtId="0" fontId="49" fillId="0" borderId="42" xfId="4" applyFont="1" applyBorder="1" applyAlignment="1" applyProtection="1">
      <alignment horizontal="center" vertical="center"/>
    </xf>
    <xf numFmtId="0" fontId="49" fillId="0" borderId="102" xfId="4" applyFont="1" applyBorder="1" applyAlignment="1" applyProtection="1">
      <alignment horizontal="center" vertical="center"/>
    </xf>
    <xf numFmtId="0" fontId="49" fillId="0" borderId="32" xfId="4" applyFont="1" applyBorder="1" applyAlignment="1" applyProtection="1">
      <alignment horizontal="center" vertical="center"/>
    </xf>
    <xf numFmtId="0" fontId="49" fillId="0" borderId="8" xfId="4" applyFont="1" applyBorder="1" applyAlignment="1" applyProtection="1">
      <alignment horizontal="center" vertical="center"/>
    </xf>
    <xf numFmtId="0" fontId="49" fillId="0" borderId="10" xfId="4" applyFont="1" applyBorder="1" applyAlignment="1" applyProtection="1">
      <alignment horizontal="center" vertical="center"/>
    </xf>
    <xf numFmtId="0" fontId="49" fillId="0" borderId="31" xfId="4" applyFont="1" applyBorder="1" applyAlignment="1" applyProtection="1">
      <alignment horizontal="center" vertical="center"/>
    </xf>
    <xf numFmtId="200" fontId="54" fillId="0" borderId="6" xfId="4" applyNumberFormat="1" applyFont="1" applyBorder="1" applyAlignment="1" applyProtection="1">
      <alignment horizontal="left" vertical="center" shrinkToFit="1"/>
      <protection locked="0"/>
    </xf>
    <xf numFmtId="200" fontId="54" fillId="0" borderId="7" xfId="4" applyNumberFormat="1" applyFont="1" applyBorder="1" applyAlignment="1" applyProtection="1">
      <alignment horizontal="left" vertical="center" shrinkToFit="1"/>
      <protection locked="0"/>
    </xf>
    <xf numFmtId="200" fontId="54" fillId="0" borderId="8" xfId="4" applyNumberFormat="1" applyFont="1" applyBorder="1" applyAlignment="1" applyProtection="1">
      <alignment horizontal="left" vertical="center" shrinkToFit="1"/>
      <protection locked="0"/>
    </xf>
    <xf numFmtId="200" fontId="54" fillId="0" borderId="9" xfId="4" applyNumberFormat="1" applyFont="1" applyBorder="1" applyAlignment="1" applyProtection="1">
      <alignment horizontal="left" vertical="center" shrinkToFit="1"/>
      <protection locked="0"/>
    </xf>
    <xf numFmtId="200" fontId="54" fillId="0" borderId="0" xfId="4" applyNumberFormat="1" applyFont="1" applyBorder="1" applyAlignment="1" applyProtection="1">
      <alignment horizontal="left" vertical="center" shrinkToFit="1"/>
      <protection locked="0"/>
    </xf>
    <xf numFmtId="200" fontId="54" fillId="0" borderId="10" xfId="4" applyNumberFormat="1" applyFont="1" applyBorder="1" applyAlignment="1" applyProtection="1">
      <alignment horizontal="left" vertical="center" shrinkToFit="1"/>
      <protection locked="0"/>
    </xf>
    <xf numFmtId="0" fontId="62" fillId="0" borderId="7" xfId="2" applyFont="1" applyBorder="1" applyAlignment="1" applyProtection="1">
      <alignment horizontal="center" vertical="center"/>
    </xf>
    <xf numFmtId="0" fontId="62" fillId="0" borderId="100" xfId="2" applyFont="1" applyBorder="1" applyAlignment="1" applyProtection="1">
      <alignment horizontal="center" vertical="center"/>
    </xf>
    <xf numFmtId="0" fontId="62" fillId="0" borderId="0" xfId="2" applyFont="1" applyBorder="1" applyAlignment="1" applyProtection="1">
      <alignment horizontal="center" vertical="center"/>
    </xf>
    <xf numFmtId="0" fontId="62" fillId="0" borderId="42" xfId="2" applyFont="1" applyBorder="1" applyAlignment="1" applyProtection="1">
      <alignment horizontal="center" vertical="center"/>
    </xf>
    <xf numFmtId="0" fontId="62" fillId="0" borderId="2" xfId="2" applyFont="1" applyBorder="1" applyAlignment="1" applyProtection="1">
      <alignment horizontal="center" vertical="center"/>
    </xf>
    <xf numFmtId="0" fontId="62" fillId="0" borderId="32" xfId="2" applyFont="1" applyBorder="1" applyAlignment="1" applyProtection="1">
      <alignment horizontal="center" vertical="center"/>
    </xf>
    <xf numFmtId="0" fontId="76" fillId="0" borderId="6" xfId="4" applyFont="1" applyBorder="1" applyAlignment="1" applyProtection="1">
      <alignment horizontal="center" vertical="center"/>
    </xf>
    <xf numFmtId="0" fontId="76" fillId="0" borderId="7" xfId="4" applyFont="1" applyBorder="1" applyAlignment="1" applyProtection="1">
      <alignment horizontal="center" vertical="center"/>
    </xf>
    <xf numFmtId="0" fontId="76" fillId="0" borderId="8" xfId="4" applyFont="1" applyBorder="1" applyAlignment="1" applyProtection="1">
      <alignment horizontal="center" vertical="center"/>
    </xf>
    <xf numFmtId="0" fontId="76" fillId="0" borderId="45" xfId="4" applyFont="1" applyBorder="1" applyAlignment="1" applyProtection="1">
      <alignment horizontal="center" vertical="center"/>
    </xf>
    <xf numFmtId="0" fontId="76" fillId="0" borderId="2" xfId="4" applyFont="1" applyBorder="1" applyAlignment="1" applyProtection="1">
      <alignment horizontal="center" vertical="center"/>
    </xf>
    <xf numFmtId="0" fontId="76" fillId="0" borderId="31" xfId="4" applyFont="1" applyBorder="1" applyAlignment="1" applyProtection="1">
      <alignment horizontal="center" vertical="center"/>
    </xf>
    <xf numFmtId="0" fontId="75" fillId="0" borderId="4" xfId="4" applyFont="1" applyBorder="1" applyAlignment="1" applyProtection="1">
      <alignment horizontal="center" vertical="center"/>
    </xf>
    <xf numFmtId="0" fontId="75" fillId="0" borderId="1" xfId="4" applyFont="1" applyBorder="1" applyAlignment="1" applyProtection="1">
      <alignment horizontal="center" vertical="center"/>
    </xf>
    <xf numFmtId="0" fontId="75" fillId="0" borderId="99" xfId="4" applyFont="1" applyBorder="1" applyAlignment="1" applyProtection="1">
      <alignment horizontal="center" vertical="center" wrapText="1"/>
    </xf>
    <xf numFmtId="0" fontId="75" fillId="0" borderId="1" xfId="4" applyFont="1" applyBorder="1" applyAlignment="1" applyProtection="1">
      <alignment horizontal="center" vertical="center" wrapText="1"/>
    </xf>
    <xf numFmtId="0" fontId="75" fillId="0" borderId="46" xfId="4" applyFont="1" applyBorder="1" applyAlignment="1" applyProtection="1">
      <alignment horizontal="center" vertical="center" wrapText="1"/>
    </xf>
    <xf numFmtId="0" fontId="75" fillId="0" borderId="5" xfId="4" applyFont="1" applyBorder="1" applyAlignment="1" applyProtection="1">
      <alignment horizontal="center" vertical="center"/>
    </xf>
    <xf numFmtId="0" fontId="49" fillId="0" borderId="6" xfId="4" applyFont="1" applyBorder="1" applyAlignment="1" applyProtection="1">
      <alignment horizontal="center" vertical="center" wrapText="1"/>
    </xf>
    <xf numFmtId="0" fontId="49" fillId="0" borderId="100" xfId="4" applyFont="1" applyBorder="1" applyAlignment="1" applyProtection="1">
      <alignment horizontal="center" vertical="center" wrapText="1"/>
    </xf>
    <xf numFmtId="0" fontId="49" fillId="0" borderId="9" xfId="4" applyFont="1" applyBorder="1" applyAlignment="1" applyProtection="1">
      <alignment horizontal="center" vertical="center" wrapText="1"/>
    </xf>
    <xf numFmtId="0" fontId="49" fillId="0" borderId="42" xfId="4" applyFont="1" applyBorder="1" applyAlignment="1" applyProtection="1">
      <alignment horizontal="center" vertical="center" wrapText="1"/>
    </xf>
    <xf numFmtId="0" fontId="49" fillId="0" borderId="45" xfId="4" applyFont="1" applyBorder="1" applyAlignment="1" applyProtection="1">
      <alignment horizontal="center" vertical="center" wrapText="1"/>
    </xf>
    <xf numFmtId="0" fontId="49" fillId="0" borderId="32" xfId="4" applyFont="1" applyBorder="1" applyAlignment="1" applyProtection="1">
      <alignment horizontal="center" vertical="center" wrapText="1"/>
    </xf>
    <xf numFmtId="199" fontId="50" fillId="0" borderId="101" xfId="5" applyNumberFormat="1" applyFont="1" applyBorder="1" applyAlignment="1" applyProtection="1">
      <alignment horizontal="right" vertical="center" shrinkToFit="1"/>
    </xf>
    <xf numFmtId="199" fontId="50" fillId="0" borderId="7" xfId="5" applyNumberFormat="1" applyFont="1" applyBorder="1" applyAlignment="1" applyProtection="1">
      <alignment horizontal="right" vertical="center" shrinkToFit="1"/>
    </xf>
    <xf numFmtId="199" fontId="50" fillId="0" borderId="43" xfId="5" applyNumberFormat="1" applyFont="1" applyBorder="1" applyAlignment="1" applyProtection="1">
      <alignment horizontal="right" vertical="center" shrinkToFit="1"/>
    </xf>
    <xf numFmtId="199" fontId="50" fillId="0" borderId="0" xfId="5" applyNumberFormat="1" applyFont="1" applyBorder="1" applyAlignment="1" applyProtection="1">
      <alignment horizontal="right" vertical="center" shrinkToFit="1"/>
    </xf>
    <xf numFmtId="199" fontId="50" fillId="0" borderId="102" xfId="5" applyNumberFormat="1" applyFont="1" applyBorder="1" applyAlignment="1" applyProtection="1">
      <alignment horizontal="right" vertical="center" shrinkToFit="1"/>
    </xf>
    <xf numFmtId="199" fontId="50" fillId="0" borderId="2" xfId="5" applyNumberFormat="1" applyFont="1" applyBorder="1" applyAlignment="1" applyProtection="1">
      <alignment horizontal="right" vertical="center" shrinkToFit="1"/>
    </xf>
    <xf numFmtId="199" fontId="50" fillId="0" borderId="100" xfId="5" applyNumberFormat="1" applyFont="1" applyBorder="1" applyAlignment="1" applyProtection="1">
      <alignment horizontal="right" vertical="center" shrinkToFit="1"/>
    </xf>
    <xf numFmtId="199" fontId="50" fillId="0" borderId="42" xfId="5" applyNumberFormat="1" applyFont="1" applyBorder="1" applyAlignment="1" applyProtection="1">
      <alignment horizontal="right" vertical="center" shrinkToFit="1"/>
    </xf>
    <xf numFmtId="199" fontId="50" fillId="0" borderId="32" xfId="5" applyNumberFormat="1" applyFont="1" applyBorder="1" applyAlignment="1" applyProtection="1">
      <alignment horizontal="right" vertical="center" shrinkToFit="1"/>
    </xf>
    <xf numFmtId="199" fontId="63" fillId="0" borderId="101" xfId="5" applyNumberFormat="1" applyFont="1" applyBorder="1" applyAlignment="1" applyProtection="1">
      <alignment horizontal="right" vertical="center" shrinkToFit="1"/>
    </xf>
    <xf numFmtId="199" fontId="63" fillId="0" borderId="7" xfId="5" applyNumberFormat="1" applyFont="1" applyBorder="1" applyAlignment="1" applyProtection="1">
      <alignment horizontal="right" vertical="center" shrinkToFit="1"/>
    </xf>
    <xf numFmtId="199" fontId="63" fillId="0" borderId="100" xfId="5" applyNumberFormat="1" applyFont="1" applyBorder="1" applyAlignment="1" applyProtection="1">
      <alignment horizontal="right" vertical="center" shrinkToFit="1"/>
    </xf>
    <xf numFmtId="199" fontId="63" fillId="0" borderId="43" xfId="5" applyNumberFormat="1" applyFont="1" applyBorder="1" applyAlignment="1" applyProtection="1">
      <alignment horizontal="right" vertical="center" shrinkToFit="1"/>
    </xf>
    <xf numFmtId="199" fontId="63" fillId="0" borderId="0" xfId="5" applyNumberFormat="1" applyFont="1" applyBorder="1" applyAlignment="1" applyProtection="1">
      <alignment horizontal="right" vertical="center" shrinkToFit="1"/>
    </xf>
    <xf numFmtId="199" fontId="63" fillId="0" borderId="42" xfId="5" applyNumberFormat="1" applyFont="1" applyBorder="1" applyAlignment="1" applyProtection="1">
      <alignment horizontal="right" vertical="center" shrinkToFit="1"/>
    </xf>
    <xf numFmtId="199" fontId="63" fillId="0" borderId="102" xfId="5" applyNumberFormat="1" applyFont="1" applyBorder="1" applyAlignment="1" applyProtection="1">
      <alignment horizontal="right" vertical="center" shrinkToFit="1"/>
    </xf>
    <xf numFmtId="199" fontId="63" fillId="0" borderId="2" xfId="5" applyNumberFormat="1" applyFont="1" applyBorder="1" applyAlignment="1" applyProtection="1">
      <alignment horizontal="right" vertical="center" shrinkToFit="1"/>
    </xf>
    <xf numFmtId="199" fontId="63" fillId="0" borderId="32" xfId="5" applyNumberFormat="1" applyFont="1" applyBorder="1" applyAlignment="1" applyProtection="1">
      <alignment horizontal="right" vertical="center" shrinkToFit="1"/>
    </xf>
    <xf numFmtId="0" fontId="5" fillId="0" borderId="0" xfId="4" applyFont="1" applyBorder="1" applyAlignment="1" applyProtection="1">
      <alignment horizontal="left" vertical="center" shrinkToFit="1"/>
    </xf>
    <xf numFmtId="0" fontId="56" fillId="0" borderId="4" xfId="4" applyFont="1" applyBorder="1" applyAlignment="1" applyProtection="1">
      <alignment horizontal="center" vertical="center" wrapText="1"/>
    </xf>
    <xf numFmtId="0" fontId="56" fillId="0" borderId="46" xfId="4" applyFont="1" applyBorder="1" applyAlignment="1" applyProtection="1">
      <alignment horizontal="center" vertical="center" wrapText="1"/>
    </xf>
    <xf numFmtId="0" fontId="56" fillId="0" borderId="99" xfId="4" applyFont="1" applyBorder="1" applyAlignment="1" applyProtection="1">
      <alignment horizontal="center" vertical="center"/>
    </xf>
    <xf numFmtId="0" fontId="56" fillId="0" borderId="1" xfId="4" applyFont="1" applyBorder="1" applyAlignment="1" applyProtection="1">
      <alignment horizontal="center" vertical="center"/>
    </xf>
    <xf numFmtId="0" fontId="56" fillId="0" borderId="46" xfId="4" applyFont="1" applyBorder="1" applyAlignment="1" applyProtection="1">
      <alignment horizontal="center" vertical="center"/>
    </xf>
    <xf numFmtId="0" fontId="56" fillId="0" borderId="1" xfId="4" applyFont="1" applyBorder="1" applyAlignment="1" applyProtection="1">
      <alignment horizontal="center" vertical="center" wrapText="1"/>
    </xf>
    <xf numFmtId="0" fontId="56" fillId="0" borderId="46" xfId="4" quotePrefix="1" applyFont="1" applyBorder="1" applyAlignment="1" applyProtection="1">
      <alignment horizontal="center" vertical="center" wrapText="1"/>
    </xf>
    <xf numFmtId="14" fontId="59" fillId="0" borderId="43" xfId="4" applyNumberFormat="1" applyFont="1" applyBorder="1" applyAlignment="1" applyProtection="1">
      <alignment horizontal="center" vertical="center"/>
    </xf>
    <xf numFmtId="0" fontId="59" fillId="0" borderId="0" xfId="4" applyFont="1" applyBorder="1" applyAlignment="1" applyProtection="1">
      <alignment horizontal="center" vertical="center"/>
    </xf>
    <xf numFmtId="0" fontId="52" fillId="0" borderId="0" xfId="4" applyFont="1" applyBorder="1" applyAlignment="1" applyProtection="1">
      <alignment horizontal="center" vertical="center" shrinkToFit="1"/>
    </xf>
    <xf numFmtId="0" fontId="60" fillId="0" borderId="19" xfId="4" applyNumberFormat="1" applyFont="1" applyBorder="1" applyAlignment="1" applyProtection="1">
      <alignment horizontal="center" vertical="center" shrinkToFit="1"/>
    </xf>
    <xf numFmtId="0" fontId="60" fillId="0" borderId="40" xfId="4" applyNumberFormat="1" applyFont="1" applyBorder="1" applyAlignment="1" applyProtection="1">
      <alignment horizontal="center" vertical="center" shrinkToFit="1"/>
    </xf>
    <xf numFmtId="0" fontId="59" fillId="0" borderId="9" xfId="4" applyFont="1" applyBorder="1" applyAlignment="1" applyProtection="1">
      <alignment horizontal="left" vertical="center" shrinkToFit="1"/>
    </xf>
    <xf numFmtId="0" fontId="59" fillId="0" borderId="0" xfId="4" applyFont="1" applyBorder="1" applyAlignment="1" applyProtection="1">
      <alignment horizontal="left" vertical="center" shrinkToFit="1"/>
    </xf>
    <xf numFmtId="4" fontId="59" fillId="0" borderId="0" xfId="5" applyNumberFormat="1" applyFont="1" applyBorder="1" applyAlignment="1" applyProtection="1">
      <alignment horizontal="right" vertical="center" shrinkToFit="1"/>
    </xf>
    <xf numFmtId="0" fontId="59" fillId="0" borderId="9" xfId="4" applyFont="1" applyBorder="1" applyAlignment="1" applyProtection="1">
      <alignment horizontal="center" vertical="center" shrinkToFit="1"/>
    </xf>
    <xf numFmtId="0" fontId="49" fillId="0" borderId="88" xfId="4" applyFont="1" applyBorder="1" applyAlignment="1" applyProtection="1">
      <alignment horizontal="center" vertical="center"/>
    </xf>
    <xf numFmtId="0" fontId="49" fillId="0" borderId="89" xfId="4" applyFont="1" applyBorder="1" applyAlignment="1" applyProtection="1">
      <alignment horizontal="center" vertical="center"/>
    </xf>
    <xf numFmtId="0" fontId="59" fillId="0" borderId="38" xfId="4" applyFont="1" applyBorder="1" applyAlignment="1" applyProtection="1">
      <alignment horizontal="center" vertical="center" shrinkToFit="1"/>
    </xf>
    <xf numFmtId="0" fontId="60" fillId="0" borderId="38" xfId="4" applyNumberFormat="1" applyFont="1" applyBorder="1" applyAlignment="1" applyProtection="1">
      <alignment horizontal="center" vertical="center" shrinkToFit="1"/>
    </xf>
    <xf numFmtId="4" fontId="59" fillId="0" borderId="8" xfId="5" applyNumberFormat="1" applyFont="1" applyBorder="1" applyAlignment="1" applyProtection="1">
      <alignment horizontal="right" vertical="center" shrinkToFit="1"/>
    </xf>
    <xf numFmtId="4" fontId="59" fillId="0" borderId="38" xfId="5" applyNumberFormat="1" applyFont="1" applyBorder="1" applyAlignment="1" applyProtection="1">
      <alignment horizontal="right" vertical="center" shrinkToFit="1"/>
    </xf>
    <xf numFmtId="0" fontId="66" fillId="0" borderId="19" xfId="4" applyNumberFormat="1" applyFont="1" applyBorder="1" applyAlignment="1" applyProtection="1">
      <alignment horizontal="center" vertical="center" shrinkToFit="1"/>
      <protection locked="0"/>
    </xf>
    <xf numFmtId="0" fontId="66" fillId="0" borderId="40" xfId="4" applyNumberFormat="1" applyFont="1" applyBorder="1" applyAlignment="1" applyProtection="1">
      <alignment horizontal="center" vertical="center" shrinkToFit="1"/>
      <protection locked="0"/>
    </xf>
    <xf numFmtId="0" fontId="49" fillId="0" borderId="4" xfId="4" applyFont="1" applyBorder="1" applyAlignment="1" applyProtection="1">
      <alignment horizontal="left" vertical="center"/>
    </xf>
    <xf numFmtId="0" fontId="49" fillId="0" borderId="5" xfId="4" applyFont="1" applyBorder="1" applyAlignment="1" applyProtection="1">
      <alignment horizontal="left" vertical="center"/>
    </xf>
    <xf numFmtId="0" fontId="15" fillId="0" borderId="45" xfId="4" applyFont="1" applyBorder="1" applyAlignment="1" applyProtection="1">
      <alignment horizontal="left" vertical="center" shrinkToFit="1"/>
    </xf>
    <xf numFmtId="0" fontId="15" fillId="0" borderId="2" xfId="4" applyFont="1" applyBorder="1" applyAlignment="1" applyProtection="1">
      <alignment horizontal="left" vertical="center" shrinkToFit="1"/>
    </xf>
    <xf numFmtId="0" fontId="15" fillId="0" borderId="31" xfId="4" applyFont="1" applyBorder="1" applyAlignment="1" applyProtection="1">
      <alignment horizontal="left" vertical="center" shrinkToFit="1"/>
    </xf>
    <xf numFmtId="0" fontId="15" fillId="0" borderId="3" xfId="4" applyNumberFormat="1" applyFont="1" applyBorder="1" applyAlignment="1" applyProtection="1">
      <alignment horizontal="center" vertical="center"/>
    </xf>
    <xf numFmtId="0" fontId="49" fillId="0" borderId="6" xfId="4" applyFont="1" applyBorder="1" applyAlignment="1" applyProtection="1">
      <alignment horizontal="center" vertical="center" shrinkToFit="1"/>
    </xf>
    <xf numFmtId="0" fontId="49" fillId="0" borderId="7" xfId="4" applyFont="1" applyBorder="1" applyAlignment="1" applyProtection="1">
      <alignment horizontal="center" vertical="center" shrinkToFit="1"/>
    </xf>
    <xf numFmtId="0" fontId="49" fillId="0" borderId="8" xfId="4" applyFont="1" applyBorder="1" applyAlignment="1" applyProtection="1">
      <alignment horizontal="center" vertical="center" shrinkToFit="1"/>
    </xf>
    <xf numFmtId="0" fontId="55" fillId="0" borderId="4" xfId="4" applyFont="1" applyBorder="1" applyAlignment="1" applyProtection="1">
      <alignment horizontal="center" vertical="center"/>
    </xf>
    <xf numFmtId="0" fontId="55" fillId="0" borderId="1" xfId="4" applyFont="1" applyBorder="1" applyAlignment="1" applyProtection="1">
      <alignment horizontal="center" vertical="center"/>
    </xf>
    <xf numFmtId="0" fontId="55" fillId="0" borderId="5" xfId="4" applyFont="1" applyBorder="1" applyAlignment="1" applyProtection="1">
      <alignment horizontal="center" vertical="center"/>
    </xf>
    <xf numFmtId="0" fontId="58" fillId="0" borderId="38" xfId="4" applyFont="1" applyBorder="1" applyAlignment="1" applyProtection="1">
      <alignment horizontal="center" vertical="center"/>
    </xf>
    <xf numFmtId="0" fontId="58" fillId="0" borderId="41" xfId="4" applyFont="1" applyBorder="1" applyAlignment="1" applyProtection="1">
      <alignment horizontal="center" vertical="center"/>
    </xf>
    <xf numFmtId="0" fontId="58" fillId="0" borderId="44" xfId="4" applyFont="1" applyBorder="1" applyAlignment="1" applyProtection="1">
      <alignment horizontal="center" vertical="center"/>
    </xf>
    <xf numFmtId="0" fontId="49" fillId="0" borderId="98" xfId="4" applyFont="1" applyBorder="1" applyAlignment="1" applyProtection="1">
      <alignment horizontal="center" vertical="center"/>
    </xf>
    <xf numFmtId="0" fontId="49" fillId="0" borderId="30" xfId="4" applyFont="1" applyBorder="1" applyAlignment="1" applyProtection="1">
      <alignment horizontal="center" vertical="center"/>
    </xf>
    <xf numFmtId="0" fontId="49" fillId="0" borderId="62" xfId="4" applyFont="1" applyBorder="1" applyAlignment="1" applyProtection="1">
      <alignment horizontal="center" vertical="center"/>
    </xf>
    <xf numFmtId="0" fontId="54" fillId="0" borderId="6" xfId="4" applyFont="1" applyBorder="1" applyAlignment="1" applyProtection="1">
      <alignment horizontal="center" vertical="center"/>
    </xf>
    <xf numFmtId="0" fontId="54" fillId="0" borderId="8" xfId="4" applyFont="1" applyBorder="1" applyAlignment="1" applyProtection="1">
      <alignment horizontal="center" vertical="center"/>
    </xf>
    <xf numFmtId="0" fontId="54" fillId="0" borderId="45" xfId="4" applyFont="1" applyBorder="1" applyAlignment="1" applyProtection="1">
      <alignment horizontal="center" vertical="center"/>
    </xf>
    <xf numFmtId="0" fontId="54" fillId="0" borderId="31" xfId="4" applyFont="1" applyBorder="1" applyAlignment="1" applyProtection="1">
      <alignment horizontal="center" vertical="center"/>
    </xf>
    <xf numFmtId="0" fontId="54" fillId="0" borderId="38" xfId="4" applyFont="1" applyBorder="1" applyAlignment="1" applyProtection="1">
      <alignment horizontal="center" vertical="center"/>
    </xf>
    <xf numFmtId="0" fontId="54" fillId="0" borderId="44" xfId="4" applyFont="1" applyBorder="1" applyAlignment="1" applyProtection="1">
      <alignment horizontal="center" vertical="center"/>
    </xf>
    <xf numFmtId="0" fontId="54" fillId="0" borderId="36" xfId="4" applyFont="1" applyBorder="1" applyAlignment="1" applyProtection="1">
      <alignment horizontal="left" vertical="center" shrinkToFit="1"/>
    </xf>
    <xf numFmtId="0" fontId="54" fillId="0" borderId="33" xfId="4" applyFont="1" applyBorder="1" applyAlignment="1" applyProtection="1">
      <alignment horizontal="left" vertical="center" shrinkToFit="1"/>
    </xf>
    <xf numFmtId="198" fontId="75" fillId="0" borderId="37" xfId="4" applyNumberFormat="1" applyFont="1" applyBorder="1" applyAlignment="1" applyProtection="1">
      <alignment horizontal="left" vertical="center" shrinkToFit="1"/>
    </xf>
    <xf numFmtId="198" fontId="75" fillId="0" borderId="97" xfId="4" applyNumberFormat="1" applyFont="1" applyBorder="1" applyAlignment="1" applyProtection="1">
      <alignment horizontal="left" vertical="center" shrinkToFit="1"/>
    </xf>
    <xf numFmtId="0" fontId="52" fillId="0" borderId="6" xfId="4" quotePrefix="1" applyFont="1" applyBorder="1" applyAlignment="1" applyProtection="1">
      <alignment horizontal="center" vertical="center"/>
    </xf>
    <xf numFmtId="0" fontId="52" fillId="0" borderId="7" xfId="4" quotePrefix="1" applyFont="1" applyBorder="1" applyAlignment="1" applyProtection="1">
      <alignment horizontal="center" vertical="center"/>
    </xf>
    <xf numFmtId="0" fontId="52" fillId="0" borderId="8" xfId="4" quotePrefix="1" applyFont="1" applyBorder="1" applyAlignment="1" applyProtection="1">
      <alignment horizontal="center" vertical="center"/>
    </xf>
    <xf numFmtId="0" fontId="52" fillId="0" borderId="45" xfId="4" quotePrefix="1" applyFont="1" applyBorder="1" applyAlignment="1" applyProtection="1">
      <alignment horizontal="center" vertical="center"/>
    </xf>
    <xf numFmtId="0" fontId="52" fillId="0" borderId="2" xfId="4" quotePrefix="1" applyFont="1" applyBorder="1" applyAlignment="1" applyProtection="1">
      <alignment horizontal="center" vertical="center"/>
    </xf>
    <xf numFmtId="0" fontId="52" fillId="0" borderId="31" xfId="4" quotePrefix="1" applyFont="1" applyBorder="1" applyAlignment="1" applyProtection="1">
      <alignment horizontal="center" vertical="center"/>
    </xf>
    <xf numFmtId="0" fontId="49" fillId="0" borderId="7" xfId="4" applyFont="1" applyBorder="1" applyAlignment="1" applyProtection="1">
      <alignment horizontal="center" vertical="center" wrapText="1"/>
    </xf>
    <xf numFmtId="0" fontId="49" fillId="0" borderId="98" xfId="4" applyFont="1" applyBorder="1" applyAlignment="1" applyProtection="1">
      <alignment horizontal="center" vertical="center" wrapText="1"/>
    </xf>
    <xf numFmtId="0" fontId="49" fillId="0" borderId="62" xfId="4" applyFont="1" applyBorder="1" applyAlignment="1" applyProtection="1">
      <alignment horizontal="center" vertical="center" wrapText="1"/>
    </xf>
    <xf numFmtId="0" fontId="49" fillId="0" borderId="6" xfId="4" quotePrefix="1" applyFont="1" applyBorder="1" applyAlignment="1" applyProtection="1">
      <alignment horizontal="center" vertical="center" wrapText="1"/>
    </xf>
    <xf numFmtId="0" fontId="49" fillId="0" borderId="7" xfId="4" quotePrefix="1" applyFont="1" applyBorder="1" applyAlignment="1" applyProtection="1">
      <alignment horizontal="center" vertical="center" wrapText="1"/>
    </xf>
    <xf numFmtId="0" fontId="49" fillId="0" borderId="8" xfId="4" quotePrefix="1" applyFont="1" applyBorder="1" applyAlignment="1" applyProtection="1">
      <alignment horizontal="center" vertical="center" wrapText="1"/>
    </xf>
    <xf numFmtId="0" fontId="49" fillId="0" borderId="98" xfId="4" quotePrefix="1" applyFont="1" applyBorder="1" applyAlignment="1" applyProtection="1">
      <alignment horizontal="center" vertical="center" wrapText="1"/>
    </xf>
    <xf numFmtId="0" fontId="49" fillId="0" borderId="62" xfId="4" quotePrefix="1" applyFont="1" applyBorder="1" applyAlignment="1" applyProtection="1">
      <alignment horizontal="center" vertical="center" wrapText="1"/>
    </xf>
    <xf numFmtId="0" fontId="49" fillId="0" borderId="30" xfId="4" quotePrefix="1" applyFont="1" applyBorder="1" applyAlignment="1" applyProtection="1">
      <alignment horizontal="center" vertical="center" wrapText="1"/>
    </xf>
    <xf numFmtId="0" fontId="49" fillId="0" borderId="6" xfId="4" applyFont="1" applyBorder="1" applyAlignment="1" applyProtection="1">
      <alignment horizontal="left" vertical="center" wrapText="1"/>
    </xf>
    <xf numFmtId="0" fontId="49" fillId="0" borderId="8" xfId="4" applyFont="1" applyBorder="1" applyAlignment="1" applyProtection="1">
      <alignment horizontal="left" vertical="center" wrapText="1"/>
    </xf>
    <xf numFmtId="0" fontId="49" fillId="0" borderId="45" xfId="4" applyFont="1" applyBorder="1" applyAlignment="1" applyProtection="1">
      <alignment horizontal="left" vertical="center" wrapText="1"/>
    </xf>
    <xf numFmtId="0" fontId="49" fillId="0" borderId="31" xfId="4" applyFont="1" applyBorder="1" applyAlignment="1" applyProtection="1">
      <alignment horizontal="left" vertical="center" wrapText="1"/>
    </xf>
    <xf numFmtId="0" fontId="70" fillId="0" borderId="6" xfId="4" applyFont="1" applyBorder="1" applyAlignment="1" applyProtection="1">
      <alignment horizontal="left" vertical="center" shrinkToFit="1"/>
      <protection locked="0"/>
    </xf>
    <xf numFmtId="0" fontId="70" fillId="0" borderId="7" xfId="4" applyFont="1" applyBorder="1" applyAlignment="1" applyProtection="1">
      <alignment horizontal="left" vertical="center" shrinkToFit="1"/>
      <protection locked="0"/>
    </xf>
    <xf numFmtId="0" fontId="70" fillId="0" borderId="8" xfId="4" applyFont="1" applyBorder="1" applyAlignment="1" applyProtection="1">
      <alignment horizontal="left" vertical="center" shrinkToFit="1"/>
      <protection locked="0"/>
    </xf>
    <xf numFmtId="0" fontId="70" fillId="0" borderId="45" xfId="4" applyFont="1" applyBorder="1" applyAlignment="1" applyProtection="1">
      <alignment horizontal="left" vertical="center" shrinkToFit="1"/>
      <protection locked="0"/>
    </xf>
    <xf numFmtId="0" fontId="70" fillId="0" borderId="2" xfId="4" applyFont="1" applyBorder="1" applyAlignment="1" applyProtection="1">
      <alignment horizontal="left" vertical="center" shrinkToFit="1"/>
      <protection locked="0"/>
    </xf>
    <xf numFmtId="0" fontId="70" fillId="0" borderId="31" xfId="4" applyFont="1" applyBorder="1" applyAlignment="1" applyProtection="1">
      <alignment horizontal="left" vertical="center" shrinkToFit="1"/>
      <protection locked="0"/>
    </xf>
    <xf numFmtId="0" fontId="49" fillId="0" borderId="9" xfId="4" quotePrefix="1" applyFont="1" applyBorder="1" applyAlignment="1" applyProtection="1">
      <alignment horizontal="center" vertical="center" wrapText="1"/>
    </xf>
    <xf numFmtId="0" fontId="49" fillId="0" borderId="10" xfId="4" quotePrefix="1" applyFont="1" applyBorder="1" applyAlignment="1" applyProtection="1">
      <alignment horizontal="center" vertical="center" wrapText="1"/>
    </xf>
    <xf numFmtId="0" fontId="49" fillId="0" borderId="45" xfId="4" quotePrefix="1" applyFont="1" applyBorder="1" applyAlignment="1" applyProtection="1">
      <alignment horizontal="center" vertical="center" wrapText="1"/>
    </xf>
    <xf numFmtId="0" fontId="49" fillId="0" borderId="31" xfId="4" quotePrefix="1" applyFont="1" applyBorder="1" applyAlignment="1" applyProtection="1">
      <alignment horizontal="center" vertical="center" wrapText="1"/>
    </xf>
    <xf numFmtId="0" fontId="55" fillId="0" borderId="3" xfId="4" applyFont="1" applyBorder="1" applyAlignment="1" applyProtection="1">
      <alignment horizontal="center" vertical="center"/>
    </xf>
    <xf numFmtId="0" fontId="55" fillId="0" borderId="6" xfId="4" applyFont="1" applyBorder="1" applyAlignment="1" applyProtection="1">
      <alignment horizontal="center" vertical="center"/>
    </xf>
    <xf numFmtId="0" fontId="55" fillId="0" borderId="7" xfId="4" applyFont="1" applyBorder="1" applyAlignment="1" applyProtection="1">
      <alignment horizontal="center" vertical="center"/>
    </xf>
    <xf numFmtId="0" fontId="55" fillId="0" borderId="45" xfId="4" applyFont="1" applyBorder="1" applyAlignment="1" applyProtection="1">
      <alignment horizontal="center" vertical="center"/>
    </xf>
    <xf numFmtId="0" fontId="55" fillId="0" borderId="2" xfId="4" applyFont="1" applyBorder="1" applyAlignment="1" applyProtection="1">
      <alignment horizontal="center" vertical="center"/>
    </xf>
    <xf numFmtId="0" fontId="52" fillId="0" borderId="9" xfId="4" applyFont="1" applyBorder="1" applyAlignment="1" applyProtection="1">
      <alignment horizontal="center" vertical="center"/>
    </xf>
    <xf numFmtId="0" fontId="52" fillId="0" borderId="0" xfId="4" applyFont="1" applyBorder="1" applyAlignment="1" applyProtection="1">
      <alignment horizontal="center" vertical="center"/>
    </xf>
    <xf numFmtId="0" fontId="52" fillId="0" borderId="10" xfId="4" applyFont="1" applyBorder="1" applyAlignment="1" applyProtection="1">
      <alignment horizontal="center" vertical="center"/>
    </xf>
    <xf numFmtId="0" fontId="52" fillId="0" borderId="6" xfId="4" applyFont="1" applyBorder="1" applyAlignment="1" applyProtection="1">
      <alignment horizontal="left" vertical="center"/>
    </xf>
    <xf numFmtId="0" fontId="52" fillId="0" borderId="7" xfId="4" applyFont="1" applyBorder="1" applyAlignment="1" applyProtection="1">
      <alignment horizontal="left" vertical="center"/>
    </xf>
    <xf numFmtId="0" fontId="52" fillId="0" borderId="8" xfId="4" applyFont="1" applyBorder="1" applyAlignment="1" applyProtection="1">
      <alignment horizontal="left" vertical="center"/>
    </xf>
    <xf numFmtId="0" fontId="52" fillId="0" borderId="45" xfId="4" applyFont="1" applyBorder="1" applyAlignment="1" applyProtection="1">
      <alignment horizontal="left" vertical="center"/>
    </xf>
    <xf numFmtId="0" fontId="52" fillId="0" borderId="2" xfId="4" applyFont="1" applyBorder="1" applyAlignment="1" applyProtection="1">
      <alignment horizontal="left" vertical="center"/>
    </xf>
    <xf numFmtId="0" fontId="52" fillId="0" borderId="31" xfId="4" applyFont="1" applyBorder="1" applyAlignment="1" applyProtection="1">
      <alignment horizontal="left" vertical="center"/>
    </xf>
    <xf numFmtId="0" fontId="71" fillId="0" borderId="6" xfId="4" applyNumberFormat="1" applyFont="1" applyBorder="1" applyAlignment="1" applyProtection="1">
      <alignment horizontal="center" vertical="center"/>
      <protection locked="0"/>
    </xf>
    <xf numFmtId="0" fontId="71" fillId="0" borderId="7" xfId="4" applyNumberFormat="1" applyFont="1" applyBorder="1" applyAlignment="1" applyProtection="1">
      <alignment horizontal="center" vertical="center"/>
      <protection locked="0"/>
    </xf>
    <xf numFmtId="0" fontId="71" fillId="0" borderId="45" xfId="4" applyNumberFormat="1" applyFont="1" applyBorder="1" applyAlignment="1" applyProtection="1">
      <alignment horizontal="center" vertical="center"/>
      <protection locked="0"/>
    </xf>
    <xf numFmtId="0" fontId="71" fillId="0" borderId="2" xfId="4" applyNumberFormat="1" applyFont="1" applyBorder="1" applyAlignment="1" applyProtection="1">
      <alignment horizontal="center" vertical="center"/>
      <protection locked="0"/>
    </xf>
    <xf numFmtId="0" fontId="49" fillId="0" borderId="4" xfId="4" applyFont="1" applyBorder="1" applyAlignment="1" applyProtection="1">
      <alignment horizontal="left" vertical="center" shrinkToFit="1"/>
    </xf>
    <xf numFmtId="0" fontId="49" fillId="0" borderId="5" xfId="4" applyFont="1" applyBorder="1" applyAlignment="1" applyProtection="1">
      <alignment horizontal="left" vertical="center" shrinkToFit="1"/>
    </xf>
    <xf numFmtId="0" fontId="69" fillId="0" borderId="4" xfId="4" applyFont="1" applyBorder="1" applyAlignment="1" applyProtection="1">
      <alignment horizontal="left" vertical="center" shrinkToFit="1"/>
      <protection locked="0"/>
    </xf>
    <xf numFmtId="0" fontId="69" fillId="0" borderId="1" xfId="4" applyFont="1" applyBorder="1" applyAlignment="1" applyProtection="1">
      <alignment horizontal="left" vertical="center" shrinkToFit="1"/>
      <protection locked="0"/>
    </xf>
    <xf numFmtId="0" fontId="69" fillId="0" borderId="5" xfId="4" applyFont="1" applyBorder="1" applyAlignment="1" applyProtection="1">
      <alignment horizontal="left" vertical="center" shrinkToFit="1"/>
      <protection locked="0"/>
    </xf>
    <xf numFmtId="0" fontId="52" fillId="0" borderId="4" xfId="4" applyFont="1" applyBorder="1" applyAlignment="1" applyProtection="1">
      <alignment horizontal="center" vertical="center" shrinkToFit="1"/>
    </xf>
    <xf numFmtId="0" fontId="52" fillId="0" borderId="1" xfId="4" applyFont="1" applyBorder="1" applyAlignment="1" applyProtection="1">
      <alignment horizontal="center" vertical="center" shrinkToFit="1"/>
    </xf>
    <xf numFmtId="196" fontId="53" fillId="0" borderId="4" xfId="4" applyNumberFormat="1" applyFont="1" applyBorder="1" applyAlignment="1" applyProtection="1">
      <alignment horizontal="center" vertical="center"/>
    </xf>
    <xf numFmtId="196" fontId="53" fillId="0" borderId="1" xfId="4" applyNumberFormat="1" applyFont="1" applyBorder="1" applyAlignment="1" applyProtection="1">
      <alignment horizontal="center" vertical="center"/>
    </xf>
    <xf numFmtId="196" fontId="53" fillId="0" borderId="5" xfId="4" applyNumberFormat="1" applyFont="1" applyBorder="1" applyAlignment="1" applyProtection="1">
      <alignment horizontal="center" vertical="center"/>
    </xf>
    <xf numFmtId="0" fontId="64" fillId="0" borderId="0" xfId="4" applyFont="1" applyAlignment="1" applyProtection="1">
      <alignment horizontal="center" vertical="center"/>
    </xf>
    <xf numFmtId="0" fontId="47" fillId="0" borderId="11" xfId="0" applyFont="1" applyBorder="1" applyAlignment="1" applyProtection="1">
      <alignment horizontal="center" vertical="center"/>
    </xf>
    <xf numFmtId="0" fontId="47" fillId="0" borderId="17" xfId="0" applyFont="1" applyBorder="1" applyAlignment="1" applyProtection="1">
      <alignment horizontal="center" vertical="center"/>
    </xf>
    <xf numFmtId="0" fontId="47" fillId="0" borderId="82" xfId="0" applyFont="1" applyBorder="1" applyAlignment="1" applyProtection="1">
      <alignment horizontal="center" vertical="center"/>
    </xf>
    <xf numFmtId="0" fontId="67" fillId="0" borderId="4" xfId="4" applyFont="1" applyBorder="1" applyAlignment="1" applyProtection="1">
      <alignment horizontal="left" vertical="center"/>
      <protection locked="0"/>
    </xf>
    <xf numFmtId="0" fontId="67" fillId="0" borderId="1" xfId="4" applyFont="1" applyBorder="1" applyAlignment="1" applyProtection="1">
      <alignment horizontal="left" vertical="center"/>
      <protection locked="0"/>
    </xf>
    <xf numFmtId="0" fontId="67" fillId="0" borderId="5" xfId="4" applyFont="1" applyBorder="1" applyAlignment="1" applyProtection="1">
      <alignment horizontal="left" vertical="center"/>
      <protection locked="0"/>
    </xf>
    <xf numFmtId="0" fontId="52" fillId="0" borderId="96" xfId="4" applyFont="1" applyBorder="1" applyAlignment="1" applyProtection="1">
      <alignment horizontal="center" vertical="center"/>
    </xf>
    <xf numFmtId="0" fontId="52" fillId="0" borderId="22" xfId="4" applyFont="1" applyBorder="1" applyAlignment="1" applyProtection="1">
      <alignment horizontal="center" vertical="center"/>
    </xf>
    <xf numFmtId="0" fontId="52" fillId="0" borderId="15" xfId="4" applyFont="1" applyBorder="1" applyAlignment="1" applyProtection="1">
      <alignment horizontal="center" vertical="center"/>
    </xf>
    <xf numFmtId="0" fontId="52" fillId="0" borderId="24" xfId="4" applyFont="1" applyBorder="1" applyAlignment="1" applyProtection="1">
      <alignment horizontal="center" vertical="center"/>
    </xf>
    <xf numFmtId="0" fontId="67" fillId="0" borderId="4" xfId="4" applyFont="1" applyBorder="1" applyAlignment="1" applyProtection="1">
      <alignment horizontal="left" vertical="center"/>
    </xf>
    <xf numFmtId="0" fontId="67" fillId="0" borderId="1" xfId="4" applyFont="1" applyBorder="1" applyAlignment="1" applyProtection="1">
      <alignment horizontal="left" vertical="center"/>
    </xf>
    <xf numFmtId="0" fontId="67" fillId="0" borderId="5" xfId="4" applyFont="1" applyBorder="1" applyAlignment="1" applyProtection="1">
      <alignment horizontal="left" vertical="center"/>
    </xf>
    <xf numFmtId="0" fontId="69" fillId="0" borderId="4" xfId="4" applyFont="1" applyBorder="1" applyAlignment="1" applyProtection="1">
      <alignment horizontal="left" vertical="center" shrinkToFit="1"/>
    </xf>
    <xf numFmtId="0" fontId="69" fillId="0" borderId="1" xfId="4" applyFont="1" applyBorder="1" applyAlignment="1" applyProtection="1">
      <alignment horizontal="left" vertical="center" shrinkToFit="1"/>
    </xf>
    <xf numFmtId="0" fontId="69" fillId="0" borderId="5" xfId="4" applyFont="1" applyBorder="1" applyAlignment="1" applyProtection="1">
      <alignment horizontal="left" vertical="center" shrinkToFit="1"/>
    </xf>
    <xf numFmtId="0" fontId="15" fillId="0" borderId="96" xfId="4" applyFont="1" applyBorder="1" applyAlignment="1" applyProtection="1">
      <alignment horizontal="center" vertical="center"/>
    </xf>
    <xf numFmtId="0" fontId="15" fillId="0" borderId="22"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24" xfId="4" applyFont="1" applyBorder="1" applyAlignment="1" applyProtection="1">
      <alignment horizontal="center" vertical="center"/>
    </xf>
    <xf numFmtId="198" fontId="67" fillId="0" borderId="37" xfId="4" applyNumberFormat="1" applyFont="1" applyBorder="1" applyAlignment="1" applyProtection="1">
      <alignment horizontal="left" vertical="center" shrinkToFit="1"/>
    </xf>
    <xf numFmtId="198" fontId="67" fillId="0" borderId="97" xfId="4" applyNumberFormat="1" applyFont="1" applyBorder="1" applyAlignment="1" applyProtection="1">
      <alignment horizontal="left" vertical="center" shrinkToFit="1"/>
    </xf>
    <xf numFmtId="0" fontId="52" fillId="0" borderId="6" xfId="4" quotePrefix="1" applyFont="1" applyBorder="1" applyAlignment="1" applyProtection="1">
      <alignment horizontal="center" vertical="center" wrapText="1"/>
    </xf>
    <xf numFmtId="0" fontId="52" fillId="0" borderId="8" xfId="4" quotePrefix="1" applyFont="1" applyBorder="1" applyAlignment="1" applyProtection="1">
      <alignment horizontal="center" vertical="center" wrapText="1"/>
    </xf>
    <xf numFmtId="0" fontId="52" fillId="0" borderId="9" xfId="4" quotePrefix="1" applyFont="1" applyBorder="1" applyAlignment="1" applyProtection="1">
      <alignment horizontal="center" vertical="center" wrapText="1"/>
    </xf>
    <xf numFmtId="0" fontId="52" fillId="0" borderId="10" xfId="4" quotePrefix="1" applyFont="1" applyBorder="1" applyAlignment="1" applyProtection="1">
      <alignment horizontal="center" vertical="center" wrapText="1"/>
    </xf>
    <xf numFmtId="0" fontId="52" fillId="0" borderId="45" xfId="4" quotePrefix="1" applyFont="1" applyBorder="1" applyAlignment="1" applyProtection="1">
      <alignment horizontal="center" vertical="center" wrapText="1"/>
    </xf>
    <xf numFmtId="0" fontId="52" fillId="0" borderId="31" xfId="4" quotePrefix="1" applyFont="1" applyBorder="1" applyAlignment="1" applyProtection="1">
      <alignment horizontal="center" vertical="center" wrapText="1"/>
    </xf>
    <xf numFmtId="0" fontId="15" fillId="0" borderId="6" xfId="4" applyFont="1" applyBorder="1" applyAlignment="1" applyProtection="1">
      <alignment horizontal="left" vertical="center"/>
    </xf>
    <xf numFmtId="0" fontId="15" fillId="0" borderId="7" xfId="4" applyFont="1" applyBorder="1" applyAlignment="1" applyProtection="1">
      <alignment horizontal="left" vertical="center"/>
    </xf>
    <xf numFmtId="0" fontId="15" fillId="0" borderId="8" xfId="4" applyFont="1" applyBorder="1" applyAlignment="1" applyProtection="1">
      <alignment horizontal="left" vertical="center"/>
    </xf>
    <xf numFmtId="0" fontId="15" fillId="0" borderId="45" xfId="4" applyFont="1" applyBorder="1" applyAlignment="1" applyProtection="1">
      <alignment horizontal="left" vertical="center"/>
    </xf>
    <xf numFmtId="0" fontId="15" fillId="0" borderId="2" xfId="4" applyFont="1" applyBorder="1" applyAlignment="1" applyProtection="1">
      <alignment horizontal="left" vertical="center"/>
    </xf>
    <xf numFmtId="0" fontId="15" fillId="0" borderId="31" xfId="4" applyFont="1" applyBorder="1" applyAlignment="1" applyProtection="1">
      <alignment horizontal="left" vertical="center"/>
    </xf>
    <xf numFmtId="0" fontId="70" fillId="0" borderId="6" xfId="4" applyFont="1" applyBorder="1" applyAlignment="1" applyProtection="1">
      <alignment horizontal="left" vertical="center" shrinkToFit="1"/>
    </xf>
    <xf numFmtId="0" fontId="70" fillId="0" borderId="7" xfId="4" applyFont="1" applyBorder="1" applyAlignment="1" applyProtection="1">
      <alignment horizontal="left" vertical="center" shrinkToFit="1"/>
    </xf>
    <xf numFmtId="0" fontId="70" fillId="0" borderId="8" xfId="4" applyFont="1" applyBorder="1" applyAlignment="1" applyProtection="1">
      <alignment horizontal="left" vertical="center" shrinkToFit="1"/>
    </xf>
    <xf numFmtId="0" fontId="70" fillId="0" borderId="45" xfId="4" applyFont="1" applyBorder="1" applyAlignment="1" applyProtection="1">
      <alignment horizontal="left" vertical="center" shrinkToFit="1"/>
    </xf>
    <xf numFmtId="0" fontId="70" fillId="0" borderId="2" xfId="4" applyFont="1" applyBorder="1" applyAlignment="1" applyProtection="1">
      <alignment horizontal="left" vertical="center" shrinkToFit="1"/>
    </xf>
    <xf numFmtId="0" fontId="70" fillId="0" borderId="31" xfId="4" applyFont="1" applyBorder="1" applyAlignment="1" applyProtection="1">
      <alignment horizontal="left" vertical="center" shrinkToFit="1"/>
    </xf>
    <xf numFmtId="0" fontId="70" fillId="0" borderId="3" xfId="4" applyNumberFormat="1" applyFont="1" applyBorder="1" applyAlignment="1" applyProtection="1">
      <alignment horizontal="center" vertical="center"/>
    </xf>
    <xf numFmtId="0" fontId="71" fillId="0" borderId="6" xfId="4" applyNumberFormat="1" applyFont="1" applyBorder="1" applyAlignment="1" applyProtection="1">
      <alignment horizontal="center" vertical="center"/>
    </xf>
    <xf numFmtId="0" fontId="71" fillId="0" borderId="7" xfId="4" applyNumberFormat="1" applyFont="1" applyBorder="1" applyAlignment="1" applyProtection="1">
      <alignment horizontal="center" vertical="center"/>
    </xf>
    <xf numFmtId="0" fontId="71" fillId="0" borderId="45" xfId="4" applyNumberFormat="1" applyFont="1" applyBorder="1" applyAlignment="1" applyProtection="1">
      <alignment horizontal="center" vertical="center"/>
    </xf>
    <xf numFmtId="0" fontId="71" fillId="0" borderId="2" xfId="4" applyNumberFormat="1" applyFont="1" applyBorder="1" applyAlignment="1" applyProtection="1">
      <alignment horizontal="center" vertical="center"/>
    </xf>
    <xf numFmtId="0" fontId="66" fillId="0" borderId="19" xfId="4" applyNumberFormat="1" applyFont="1" applyBorder="1" applyAlignment="1" applyProtection="1">
      <alignment horizontal="center" vertical="center" shrinkToFit="1"/>
    </xf>
    <xf numFmtId="0" fontId="66" fillId="0" borderId="40" xfId="4" applyNumberFormat="1" applyFont="1" applyBorder="1" applyAlignment="1" applyProtection="1">
      <alignment horizontal="center" vertical="center" shrinkToFit="1"/>
    </xf>
    <xf numFmtId="0" fontId="36" fillId="0" borderId="0" xfId="4" applyFont="1" applyBorder="1" applyAlignment="1" applyProtection="1">
      <alignment horizontal="left" vertical="center" shrinkToFit="1"/>
    </xf>
    <xf numFmtId="0" fontId="49" fillId="0" borderId="4" xfId="4" applyFont="1" applyBorder="1" applyAlignment="1" applyProtection="1">
      <alignment horizontal="center" vertical="center" wrapText="1"/>
    </xf>
    <xf numFmtId="0" fontId="49" fillId="0" borderId="46" xfId="4" applyFont="1" applyBorder="1" applyAlignment="1" applyProtection="1">
      <alignment horizontal="center" vertical="center" wrapText="1"/>
    </xf>
    <xf numFmtId="0" fontId="49" fillId="0" borderId="99" xfId="4" applyFont="1" applyBorder="1" applyAlignment="1" applyProtection="1">
      <alignment horizontal="center" vertical="center"/>
    </xf>
    <xf numFmtId="0" fontId="49" fillId="0" borderId="1" xfId="4" applyFont="1" applyBorder="1" applyAlignment="1" applyProtection="1">
      <alignment horizontal="center" vertical="center"/>
    </xf>
    <xf numFmtId="0" fontId="49" fillId="0" borderId="46" xfId="4" applyFont="1" applyBorder="1" applyAlignment="1" applyProtection="1">
      <alignment horizontal="center" vertical="center"/>
    </xf>
    <xf numFmtId="0" fontId="49" fillId="0" borderId="1" xfId="4" quotePrefix="1" applyFont="1" applyBorder="1" applyAlignment="1" applyProtection="1">
      <alignment horizontal="center" vertical="center" wrapText="1"/>
    </xf>
    <xf numFmtId="0" fontId="49" fillId="0" borderId="46" xfId="4" quotePrefix="1" applyFont="1" applyBorder="1" applyAlignment="1" applyProtection="1">
      <alignment horizontal="center" vertical="center" wrapText="1"/>
    </xf>
    <xf numFmtId="14" fontId="52" fillId="0" borderId="43" xfId="4" applyNumberFormat="1" applyFont="1" applyBorder="1" applyAlignment="1" applyProtection="1">
      <alignment horizontal="center" vertical="center"/>
    </xf>
    <xf numFmtId="0" fontId="55" fillId="0" borderId="8" xfId="4" applyFont="1" applyBorder="1" applyAlignment="1" applyProtection="1">
      <alignment horizontal="center" vertical="center"/>
    </xf>
    <xf numFmtId="0" fontId="55" fillId="0" borderId="31" xfId="4" applyFont="1" applyBorder="1" applyAlignment="1" applyProtection="1">
      <alignment horizontal="center" vertical="center"/>
    </xf>
    <xf numFmtId="0" fontId="49" fillId="0" borderId="4" xfId="4" applyFont="1" applyBorder="1" applyAlignment="1" applyProtection="1">
      <alignment horizontal="center" vertical="center"/>
    </xf>
    <xf numFmtId="0" fontId="49" fillId="0" borderId="99" xfId="4" applyFont="1" applyBorder="1" applyAlignment="1" applyProtection="1">
      <alignment horizontal="center" vertical="center" wrapText="1"/>
    </xf>
    <xf numFmtId="0" fontId="49" fillId="0" borderId="1" xfId="4" applyFont="1" applyBorder="1" applyAlignment="1" applyProtection="1">
      <alignment horizontal="center" vertical="center" wrapText="1"/>
    </xf>
    <xf numFmtId="0" fontId="49" fillId="0" borderId="5" xfId="4" applyFont="1" applyBorder="1" applyAlignment="1" applyProtection="1">
      <alignment horizontal="center" vertical="center"/>
    </xf>
    <xf numFmtId="0" fontId="22" fillId="0" borderId="4" xfId="4" applyFont="1" applyBorder="1" applyAlignment="1" applyProtection="1">
      <alignment horizontal="center" vertical="center"/>
    </xf>
    <xf numFmtId="0" fontId="22" fillId="0" borderId="1" xfId="4" applyFont="1" applyBorder="1" applyAlignment="1" applyProtection="1">
      <alignment horizontal="center" vertical="center"/>
    </xf>
    <xf numFmtId="0" fontId="22" fillId="0" borderId="5" xfId="4" applyFont="1" applyBorder="1" applyAlignment="1" applyProtection="1">
      <alignment horizontal="center" vertical="center"/>
    </xf>
    <xf numFmtId="200" fontId="22" fillId="0" borderId="6" xfId="4" applyNumberFormat="1" applyFont="1" applyBorder="1" applyAlignment="1" applyProtection="1">
      <alignment horizontal="left" vertical="center" shrinkToFit="1"/>
    </xf>
    <xf numFmtId="200" fontId="22" fillId="0" borderId="7" xfId="4" applyNumberFormat="1" applyFont="1" applyBorder="1" applyAlignment="1" applyProtection="1">
      <alignment horizontal="left" vertical="center" shrinkToFit="1"/>
    </xf>
    <xf numFmtId="200" fontId="22" fillId="0" borderId="8" xfId="4" applyNumberFormat="1" applyFont="1" applyBorder="1" applyAlignment="1" applyProtection="1">
      <alignment horizontal="left" vertical="center" shrinkToFit="1"/>
    </xf>
    <xf numFmtId="200" fontId="22" fillId="0" borderId="9" xfId="4" applyNumberFormat="1" applyFont="1" applyBorder="1" applyAlignment="1" applyProtection="1">
      <alignment horizontal="left" vertical="center" shrinkToFit="1"/>
    </xf>
    <xf numFmtId="200" fontId="22" fillId="0" borderId="0" xfId="4" applyNumberFormat="1" applyFont="1" applyBorder="1" applyAlignment="1" applyProtection="1">
      <alignment horizontal="left" vertical="center" shrinkToFit="1"/>
    </xf>
    <xf numFmtId="200" fontId="22" fillId="0" borderId="10" xfId="4" applyNumberFormat="1" applyFont="1" applyBorder="1" applyAlignment="1" applyProtection="1">
      <alignment horizontal="left" vertical="center" shrinkToFit="1"/>
    </xf>
    <xf numFmtId="200" fontId="22" fillId="0" borderId="45" xfId="4" applyNumberFormat="1" applyFont="1" applyBorder="1" applyAlignment="1" applyProtection="1">
      <alignment horizontal="left" vertical="center" shrinkToFit="1"/>
    </xf>
    <xf numFmtId="200" fontId="22" fillId="0" borderId="2" xfId="4" applyNumberFormat="1" applyFont="1" applyBorder="1" applyAlignment="1" applyProtection="1">
      <alignment horizontal="left" vertical="center" shrinkToFit="1"/>
    </xf>
    <xf numFmtId="200" fontId="22" fillId="0" borderId="31" xfId="4" applyNumberFormat="1" applyFont="1" applyBorder="1" applyAlignment="1" applyProtection="1">
      <alignment horizontal="left" vertical="center" shrinkToFit="1"/>
    </xf>
    <xf numFmtId="0" fontId="56" fillId="0" borderId="9" xfId="4" applyFont="1" applyBorder="1" applyAlignment="1" applyProtection="1">
      <alignment horizontal="center" vertical="center"/>
    </xf>
  </cellXfs>
  <cellStyles count="6">
    <cellStyle name="Köprü" xfId="1" builtinId="8"/>
    <cellStyle name="Normal" xfId="0" builtinId="0"/>
    <cellStyle name="Normal_GKBMY  Ekleri (1-25)" xfId="2"/>
    <cellStyle name="Normal_Sayfa1" xfId="3"/>
    <cellStyle name="Normal_TMVE_SIF" xfId="4"/>
    <cellStyle name="Virgül"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https://lh3.googleusercontent.com/-qAMoFdSKwRk/TXjUxurIJaI/AAAAAAAAAEc/bcHRjnZt2ZU/s320/vekalet-tablo.JPG" TargetMode="External"/><Relationship Id="rId2" Type="http://schemas.openxmlformats.org/officeDocument/2006/relationships/image" Target="../media/image1.jpeg"/><Relationship Id="rId1" Type="http://schemas.openxmlformats.org/officeDocument/2006/relationships/hyperlink" Target="https://lh3.googleusercontent.com/-qAMoFdSKwRk/TXjUxurIJaI/AAAAAAAAAEc/bcHRjnZt2ZU/s1600/vekalet-tablo.JP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5</xdr:col>
      <xdr:colOff>0</xdr:colOff>
      <xdr:row>36</xdr:row>
      <xdr:rowOff>142875</xdr:rowOff>
    </xdr:to>
    <xdr:pic>
      <xdr:nvPicPr>
        <xdr:cNvPr id="4319" name="Picture 4" descr="https://lh3.googleusercontent.com/-qAMoFdSKwRk/TXjUxurIJaI/AAAAAAAAAEc/bcHRjnZt2ZU/s320/vekalet-tablo.JPG">
          <a:hlinkClick xmlns:r="http://schemas.openxmlformats.org/officeDocument/2006/relationships" r:id="rId1"/>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15678150"/>
          <a:ext cx="7286625"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nun657@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murlar.net/haber/16820/"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627"/>
  <sheetViews>
    <sheetView topLeftCell="A500" zoomScaleNormal="100" workbookViewId="0">
      <selection activeCell="B423" sqref="B423"/>
    </sheetView>
  </sheetViews>
  <sheetFormatPr defaultRowHeight="12.75" x14ac:dyDescent="0.2"/>
  <cols>
    <col min="1" max="33" width="2.85546875" customWidth="1"/>
    <col min="34" max="34" width="9.140625" customWidth="1"/>
  </cols>
  <sheetData>
    <row r="1" spans="2:25" ht="18" x14ac:dyDescent="0.25">
      <c r="C1" s="380"/>
      <c r="D1" s="380"/>
      <c r="E1" s="380"/>
      <c r="F1" s="380"/>
      <c r="G1" s="380"/>
      <c r="H1" s="380"/>
      <c r="I1" s="380"/>
      <c r="J1" s="380"/>
      <c r="K1" s="380"/>
      <c r="L1" s="380"/>
      <c r="M1" s="380"/>
      <c r="N1" s="382" t="s">
        <v>557</v>
      </c>
      <c r="O1" s="380"/>
      <c r="P1" s="380"/>
      <c r="Q1" s="380"/>
      <c r="R1" s="380"/>
      <c r="S1" s="380"/>
      <c r="T1" s="380"/>
      <c r="U1" s="380"/>
      <c r="V1" s="380"/>
      <c r="W1" s="380"/>
      <c r="X1" s="380"/>
      <c r="Y1" s="380"/>
    </row>
    <row r="2" spans="2:25" ht="18" x14ac:dyDescent="0.25">
      <c r="C2" s="380"/>
      <c r="D2" s="380"/>
      <c r="E2" s="380"/>
      <c r="F2" s="380"/>
      <c r="G2" s="380"/>
      <c r="H2" s="380"/>
      <c r="I2" s="380"/>
      <c r="J2" s="380"/>
      <c r="K2" s="380"/>
      <c r="L2" s="380"/>
      <c r="M2" s="380"/>
      <c r="N2" s="382" t="s">
        <v>1790</v>
      </c>
      <c r="O2" s="380"/>
      <c r="P2" s="380"/>
      <c r="Q2" s="380"/>
      <c r="R2" s="380"/>
      <c r="S2" s="380"/>
      <c r="T2" s="380"/>
      <c r="U2" s="380"/>
      <c r="V2" s="380"/>
      <c r="W2" s="380"/>
      <c r="X2" s="380"/>
      <c r="Y2" s="380"/>
    </row>
    <row r="3" spans="2:25" ht="18" x14ac:dyDescent="0.25">
      <c r="C3" s="380"/>
      <c r="D3" s="380"/>
      <c r="E3" s="380"/>
      <c r="F3" s="380"/>
      <c r="G3" s="380"/>
      <c r="H3" s="380"/>
      <c r="I3" s="380"/>
      <c r="J3" s="380"/>
      <c r="K3" s="380"/>
      <c r="L3" s="380"/>
      <c r="M3" s="380"/>
      <c r="N3" s="382" t="s">
        <v>558</v>
      </c>
      <c r="O3" s="380"/>
      <c r="P3" s="380"/>
      <c r="Q3" s="380"/>
      <c r="R3" s="380"/>
      <c r="S3" s="380"/>
      <c r="T3" s="380"/>
      <c r="U3" s="380"/>
      <c r="V3" s="380"/>
      <c r="W3" s="380"/>
      <c r="X3" s="380"/>
      <c r="Y3" s="380"/>
    </row>
    <row r="4" spans="2:25" ht="18" x14ac:dyDescent="0.25">
      <c r="C4" s="380"/>
      <c r="D4" s="380"/>
      <c r="E4" s="380"/>
      <c r="F4" s="380"/>
      <c r="G4" s="380"/>
      <c r="H4" s="380"/>
      <c r="I4" s="380"/>
      <c r="J4" s="380"/>
      <c r="K4" s="380"/>
      <c r="L4" s="380"/>
      <c r="M4" s="380"/>
      <c r="N4" s="382" t="s">
        <v>559</v>
      </c>
      <c r="O4" s="380"/>
      <c r="P4" s="380"/>
      <c r="Q4" s="380"/>
      <c r="R4" s="380"/>
      <c r="S4" s="380"/>
      <c r="T4" s="380"/>
      <c r="U4" s="380"/>
      <c r="V4" s="380"/>
      <c r="W4" s="380"/>
      <c r="X4" s="380"/>
      <c r="Y4" s="380"/>
    </row>
    <row r="5" spans="2:25" ht="18" x14ac:dyDescent="0.25">
      <c r="C5" s="380"/>
      <c r="D5" s="380"/>
      <c r="E5" s="380"/>
      <c r="F5" s="380"/>
      <c r="G5" s="380"/>
      <c r="H5" s="380"/>
      <c r="I5" s="380"/>
      <c r="J5" s="380"/>
      <c r="K5" s="380"/>
      <c r="L5" s="380"/>
      <c r="M5" s="380"/>
      <c r="N5" s="382" t="s">
        <v>560</v>
      </c>
      <c r="O5" s="380"/>
      <c r="P5" s="380"/>
      <c r="Q5" s="380"/>
      <c r="R5" s="380"/>
      <c r="S5" s="380"/>
      <c r="T5" s="380"/>
      <c r="U5" s="380"/>
      <c r="V5" s="380"/>
      <c r="W5" s="380"/>
      <c r="X5" s="380"/>
      <c r="Y5" s="380"/>
    </row>
    <row r="6" spans="2:25" ht="18" x14ac:dyDescent="0.25">
      <c r="C6" s="380"/>
      <c r="D6" s="380"/>
      <c r="E6" s="380"/>
      <c r="F6" s="380"/>
      <c r="G6" s="380"/>
      <c r="H6" s="380"/>
      <c r="I6" s="380"/>
      <c r="J6" s="380"/>
      <c r="K6" s="380"/>
      <c r="L6" s="380"/>
      <c r="M6" s="380"/>
      <c r="N6" s="382" t="s">
        <v>561</v>
      </c>
      <c r="O6" s="380"/>
      <c r="P6" s="380"/>
      <c r="Q6" s="380"/>
      <c r="R6" s="380"/>
      <c r="S6" s="380"/>
      <c r="T6" s="380"/>
      <c r="U6" s="380"/>
      <c r="V6" s="380"/>
      <c r="W6" s="380"/>
      <c r="X6" s="380"/>
      <c r="Y6" s="380"/>
    </row>
    <row r="7" spans="2:25" ht="18" x14ac:dyDescent="0.25">
      <c r="C7" s="380"/>
      <c r="D7" s="380"/>
      <c r="E7" s="380"/>
      <c r="F7" s="380"/>
      <c r="G7" s="380"/>
      <c r="H7" s="380"/>
      <c r="I7" s="380"/>
      <c r="J7" s="380"/>
      <c r="K7" s="380"/>
      <c r="L7" s="380"/>
      <c r="M7" s="380"/>
      <c r="N7" s="382" t="s">
        <v>1791</v>
      </c>
      <c r="O7" s="380"/>
      <c r="P7" s="380"/>
      <c r="Q7" s="380"/>
      <c r="R7" s="380"/>
      <c r="S7" s="380"/>
      <c r="T7" s="380"/>
      <c r="U7" s="380"/>
      <c r="V7" s="380"/>
      <c r="W7" s="380"/>
      <c r="X7" s="380"/>
      <c r="Y7" s="380"/>
    </row>
    <row r="8" spans="2:25" ht="18" x14ac:dyDescent="0.25">
      <c r="C8" s="380"/>
      <c r="D8" s="380"/>
      <c r="E8" s="380"/>
      <c r="F8" s="380"/>
      <c r="G8" s="380"/>
      <c r="H8" s="380"/>
      <c r="I8" s="380"/>
      <c r="J8" s="380"/>
      <c r="K8" s="380"/>
      <c r="L8" s="380"/>
      <c r="M8" s="380"/>
      <c r="N8" s="382" t="s">
        <v>562</v>
      </c>
      <c r="O8" s="380"/>
      <c r="P8" s="380"/>
      <c r="Q8" s="380"/>
      <c r="R8" s="380"/>
      <c r="S8" s="380"/>
      <c r="T8" s="380"/>
      <c r="U8" s="380"/>
      <c r="V8" s="380"/>
      <c r="W8" s="380"/>
      <c r="X8" s="380"/>
      <c r="Y8" s="380"/>
    </row>
    <row r="9" spans="2:25" ht="18" x14ac:dyDescent="0.25">
      <c r="C9" s="380"/>
      <c r="D9" s="380"/>
      <c r="E9" s="380"/>
      <c r="F9" s="380"/>
      <c r="G9" s="380"/>
      <c r="H9" s="380"/>
      <c r="I9" s="380"/>
      <c r="J9" s="380"/>
      <c r="K9" s="380"/>
      <c r="L9" s="380"/>
      <c r="M9" s="380"/>
      <c r="N9" s="382" t="s">
        <v>1792</v>
      </c>
      <c r="O9" s="380"/>
      <c r="P9" s="380"/>
      <c r="Q9" s="380"/>
      <c r="R9" s="380"/>
      <c r="S9" s="380"/>
      <c r="T9" s="380"/>
      <c r="U9" s="380"/>
      <c r="V9" s="380"/>
      <c r="W9" s="380"/>
      <c r="X9" s="380"/>
      <c r="Y9" s="380"/>
    </row>
    <row r="10" spans="2:25" ht="18" x14ac:dyDescent="0.25">
      <c r="C10" s="380"/>
      <c r="D10" s="380"/>
      <c r="E10" s="380"/>
      <c r="F10" s="380"/>
      <c r="G10" s="380"/>
      <c r="H10" s="380"/>
      <c r="I10" s="380"/>
      <c r="J10" s="380"/>
      <c r="K10" s="380"/>
      <c r="L10" s="380"/>
      <c r="M10" s="380"/>
      <c r="N10" s="382" t="s">
        <v>563</v>
      </c>
      <c r="O10" s="380"/>
      <c r="P10" s="380"/>
      <c r="Q10" s="380"/>
      <c r="R10" s="380"/>
      <c r="S10" s="380"/>
      <c r="T10" s="380"/>
      <c r="U10" s="380"/>
      <c r="V10" s="380"/>
      <c r="W10" s="380"/>
      <c r="X10" s="380"/>
      <c r="Y10" s="380"/>
    </row>
    <row r="11" spans="2:25" ht="18" x14ac:dyDescent="0.25">
      <c r="C11" s="380"/>
      <c r="D11" s="380"/>
      <c r="E11" s="380"/>
      <c r="F11" s="380"/>
      <c r="G11" s="380"/>
      <c r="H11" s="380"/>
      <c r="I11" s="380"/>
      <c r="J11" s="380"/>
      <c r="K11" s="380"/>
      <c r="L11" s="380"/>
      <c r="M11" s="380"/>
      <c r="N11" s="382" t="s">
        <v>564</v>
      </c>
      <c r="O11" s="380"/>
      <c r="P11" s="380"/>
      <c r="Q11" s="380"/>
      <c r="R11" s="380"/>
      <c r="S11" s="380"/>
      <c r="T11" s="380"/>
      <c r="U11" s="380"/>
      <c r="V11" s="380"/>
      <c r="W11" s="380"/>
      <c r="X11" s="380"/>
      <c r="Y11" s="380"/>
    </row>
    <row r="12" spans="2:25" ht="18" x14ac:dyDescent="0.25">
      <c r="C12" s="380"/>
      <c r="D12" s="380"/>
      <c r="E12" s="380"/>
      <c r="F12" s="380"/>
      <c r="G12" s="380"/>
      <c r="H12" s="380"/>
      <c r="I12" s="380"/>
      <c r="J12" s="380"/>
      <c r="K12" s="380"/>
      <c r="L12" s="380"/>
      <c r="M12" s="380"/>
      <c r="N12" s="382" t="s">
        <v>565</v>
      </c>
      <c r="O12" s="380"/>
      <c r="P12" s="380"/>
      <c r="Q12" s="380"/>
      <c r="R12" s="380"/>
      <c r="S12" s="380"/>
      <c r="T12" s="380"/>
      <c r="U12" s="380"/>
      <c r="V12" s="380"/>
      <c r="W12" s="380"/>
      <c r="X12" s="380"/>
      <c r="Y12" s="380"/>
    </row>
    <row r="13" spans="2:25" ht="18" x14ac:dyDescent="0.25">
      <c r="C13" s="380"/>
      <c r="D13" s="380"/>
      <c r="E13" s="380"/>
      <c r="F13" s="380"/>
      <c r="G13" s="380"/>
      <c r="H13" s="380"/>
      <c r="I13" s="380"/>
      <c r="J13" s="380"/>
      <c r="K13" s="380"/>
      <c r="L13" s="380"/>
      <c r="M13" s="380"/>
      <c r="N13" s="382" t="s">
        <v>1789</v>
      </c>
      <c r="O13" s="380"/>
      <c r="P13" s="380"/>
      <c r="Q13" s="380"/>
      <c r="R13" s="380"/>
      <c r="S13" s="380"/>
      <c r="T13" s="380"/>
      <c r="U13" s="380"/>
      <c r="V13" s="380"/>
      <c r="W13" s="380"/>
      <c r="X13" s="380"/>
      <c r="Y13" s="380"/>
    </row>
    <row r="14" spans="2:25" ht="18" x14ac:dyDescent="0.25">
      <c r="C14" s="380"/>
      <c r="D14" s="380"/>
      <c r="E14" s="380"/>
      <c r="F14" s="380"/>
      <c r="G14" s="380"/>
      <c r="H14" s="380"/>
      <c r="I14" s="380"/>
      <c r="J14" s="380"/>
      <c r="K14" s="380"/>
      <c r="L14" s="380"/>
      <c r="M14" s="380"/>
      <c r="N14" s="382" t="s">
        <v>566</v>
      </c>
      <c r="O14" s="380"/>
      <c r="P14" s="380"/>
      <c r="Q14" s="380"/>
      <c r="R14" s="380"/>
      <c r="S14" s="380"/>
      <c r="T14" s="380"/>
      <c r="U14" s="380"/>
      <c r="V14" s="380"/>
      <c r="W14" s="380"/>
      <c r="X14" s="380"/>
      <c r="Y14" s="380"/>
    </row>
    <row r="15" spans="2:25" ht="18" x14ac:dyDescent="0.25">
      <c r="C15" s="380"/>
      <c r="D15" s="380"/>
      <c r="E15" s="380"/>
      <c r="F15" s="380"/>
      <c r="G15" s="380"/>
      <c r="H15" s="380"/>
      <c r="I15" s="380"/>
      <c r="J15" s="380"/>
      <c r="K15" s="380"/>
      <c r="L15" s="380"/>
      <c r="M15" s="380"/>
      <c r="N15" s="382" t="s">
        <v>567</v>
      </c>
      <c r="O15" s="380"/>
      <c r="P15" s="380"/>
      <c r="Q15" s="380"/>
      <c r="R15" s="380"/>
      <c r="S15" s="380"/>
      <c r="T15" s="380"/>
      <c r="U15" s="380"/>
      <c r="V15" s="380"/>
      <c r="W15" s="380"/>
      <c r="X15" s="380"/>
      <c r="Y15" s="380"/>
    </row>
    <row r="16" spans="2:25" x14ac:dyDescent="0.2">
      <c r="B16" s="376">
        <v>1</v>
      </c>
      <c r="C16" s="376"/>
      <c r="D16" s="376"/>
      <c r="E16" s="376"/>
      <c r="F16" s="376"/>
      <c r="G16" s="376"/>
      <c r="H16" s="376"/>
      <c r="I16" s="376"/>
      <c r="J16" s="376"/>
      <c r="K16" s="376"/>
      <c r="L16" s="376"/>
      <c r="M16" s="376"/>
      <c r="N16" s="376"/>
      <c r="O16" s="376"/>
      <c r="P16" s="376"/>
      <c r="Q16" s="376"/>
      <c r="R16" s="376"/>
      <c r="S16" s="376"/>
      <c r="T16" s="376"/>
      <c r="U16" s="376"/>
      <c r="V16" s="376"/>
      <c r="W16" s="376"/>
      <c r="X16" s="376"/>
      <c r="Y16" s="376"/>
    </row>
    <row r="17" spans="2:24" x14ac:dyDescent="0.2">
      <c r="B17" s="378" t="s">
        <v>1793</v>
      </c>
      <c r="C17" s="378"/>
      <c r="D17" s="378"/>
      <c r="E17" s="378"/>
      <c r="F17" s="378"/>
      <c r="G17" s="378"/>
      <c r="H17" s="378"/>
      <c r="I17" s="378"/>
      <c r="J17" s="378"/>
      <c r="K17" s="378"/>
      <c r="L17" s="378"/>
      <c r="M17" s="378"/>
      <c r="N17" s="378"/>
      <c r="O17" s="378"/>
      <c r="P17" s="378"/>
      <c r="Q17" s="378"/>
      <c r="R17" s="378"/>
      <c r="S17" s="378"/>
      <c r="T17" s="378"/>
      <c r="U17" s="378"/>
      <c r="V17" s="378" t="s">
        <v>1828</v>
      </c>
      <c r="W17" s="378"/>
      <c r="X17" s="378"/>
    </row>
    <row r="18" spans="2:24" x14ac:dyDescent="0.2">
      <c r="B18" s="377" t="s">
        <v>1794</v>
      </c>
      <c r="C18" s="377" t="s">
        <v>1796</v>
      </c>
      <c r="D18" s="376"/>
      <c r="E18" s="376"/>
      <c r="F18" s="376"/>
      <c r="G18" s="376"/>
      <c r="H18" s="376"/>
      <c r="I18" s="376"/>
      <c r="J18" s="376"/>
      <c r="K18" s="376"/>
      <c r="L18" s="376"/>
      <c r="M18" s="376"/>
      <c r="N18" s="376"/>
      <c r="O18" s="376"/>
      <c r="P18" s="376"/>
      <c r="Q18" s="376"/>
      <c r="R18" s="376"/>
      <c r="S18" s="376"/>
      <c r="T18" s="376"/>
      <c r="U18" s="376"/>
      <c r="V18" s="376"/>
      <c r="W18" s="377"/>
      <c r="X18" s="376">
        <v>3</v>
      </c>
    </row>
    <row r="19" spans="2:24" x14ac:dyDescent="0.2">
      <c r="B19" s="377" t="s">
        <v>1795</v>
      </c>
      <c r="C19" s="377" t="s">
        <v>1803</v>
      </c>
      <c r="D19" s="376"/>
      <c r="E19" s="376"/>
      <c r="F19" s="376"/>
      <c r="G19" s="376"/>
      <c r="H19" s="376"/>
      <c r="I19" s="376"/>
      <c r="J19" s="376"/>
      <c r="K19" s="376"/>
      <c r="L19" s="376"/>
      <c r="M19" s="376"/>
      <c r="N19" s="376"/>
      <c r="O19" s="376"/>
      <c r="P19" s="376"/>
      <c r="Q19" s="376"/>
      <c r="R19" s="376"/>
      <c r="S19" s="376"/>
      <c r="T19" s="376"/>
      <c r="U19" s="376"/>
      <c r="V19" s="376"/>
      <c r="W19" s="376"/>
      <c r="X19" s="376">
        <v>3</v>
      </c>
    </row>
    <row r="20" spans="2:24" x14ac:dyDescent="0.2">
      <c r="B20" s="377" t="s">
        <v>1797</v>
      </c>
      <c r="C20" s="377" t="s">
        <v>1804</v>
      </c>
      <c r="D20" s="376"/>
      <c r="E20" s="376"/>
      <c r="F20" s="376"/>
      <c r="G20" s="376"/>
      <c r="H20" s="376"/>
      <c r="I20" s="376"/>
      <c r="J20" s="376"/>
      <c r="K20" s="376"/>
      <c r="L20" s="376"/>
      <c r="M20" s="376"/>
      <c r="N20" s="376"/>
      <c r="O20" s="376"/>
      <c r="P20" s="376"/>
      <c r="Q20" s="376"/>
      <c r="R20" s="376"/>
      <c r="S20" s="376"/>
      <c r="T20" s="376"/>
      <c r="U20" s="376"/>
      <c r="V20" s="376"/>
      <c r="W20" s="376"/>
      <c r="X20" s="376">
        <v>9</v>
      </c>
    </row>
    <row r="21" spans="2:24" x14ac:dyDescent="0.2">
      <c r="C21" s="376"/>
      <c r="D21" s="376"/>
      <c r="E21" s="377" t="s">
        <v>1805</v>
      </c>
      <c r="F21" s="376"/>
      <c r="G21" s="376"/>
      <c r="H21" s="376"/>
      <c r="I21" s="376"/>
      <c r="J21" s="376"/>
      <c r="K21" s="376"/>
      <c r="L21" s="376"/>
      <c r="M21" s="376"/>
      <c r="N21" s="376"/>
      <c r="O21" s="376"/>
      <c r="P21" s="376"/>
      <c r="Q21" s="376"/>
      <c r="R21" s="376"/>
      <c r="S21" s="376"/>
      <c r="T21" s="376"/>
      <c r="U21" s="376"/>
      <c r="V21" s="376"/>
      <c r="W21" s="376"/>
      <c r="X21" s="376">
        <v>10</v>
      </c>
    </row>
    <row r="22" spans="2:24" x14ac:dyDescent="0.2">
      <c r="C22" s="376"/>
      <c r="D22" s="376"/>
      <c r="E22" s="377" t="s">
        <v>1806</v>
      </c>
      <c r="F22" s="376"/>
      <c r="G22" s="376"/>
      <c r="H22" s="376"/>
      <c r="I22" s="376"/>
      <c r="J22" s="376"/>
      <c r="K22" s="376"/>
      <c r="L22" s="376"/>
      <c r="M22" s="376"/>
      <c r="N22" s="376"/>
      <c r="O22" s="376"/>
      <c r="P22" s="376"/>
      <c r="Q22" s="376"/>
      <c r="R22" s="376"/>
      <c r="S22" s="376"/>
      <c r="T22" s="376"/>
      <c r="U22" s="376"/>
      <c r="V22" s="376"/>
      <c r="W22" s="376"/>
      <c r="X22" s="376">
        <v>11</v>
      </c>
    </row>
    <row r="23" spans="2:24" x14ac:dyDescent="0.2">
      <c r="B23" s="377" t="s">
        <v>1798</v>
      </c>
      <c r="C23" s="377" t="s">
        <v>1807</v>
      </c>
      <c r="D23" s="376"/>
      <c r="E23" s="376"/>
      <c r="F23" s="376"/>
      <c r="G23" s="376"/>
      <c r="H23" s="376"/>
      <c r="I23" s="376"/>
      <c r="J23" s="376"/>
      <c r="K23" s="376"/>
      <c r="L23" s="376"/>
      <c r="M23" s="376"/>
      <c r="N23" s="376"/>
      <c r="O23" s="376"/>
      <c r="P23" s="376"/>
      <c r="Q23" s="376"/>
      <c r="R23" s="376"/>
      <c r="S23" s="376"/>
      <c r="T23" s="376"/>
      <c r="U23" s="376"/>
      <c r="V23" s="376"/>
      <c r="W23" s="376"/>
      <c r="X23" s="376">
        <v>12</v>
      </c>
    </row>
    <row r="24" spans="2:24" x14ac:dyDescent="0.2">
      <c r="C24" s="376"/>
      <c r="D24" s="376"/>
      <c r="E24" s="377" t="s">
        <v>1808</v>
      </c>
      <c r="F24" s="376"/>
      <c r="G24" s="376"/>
      <c r="H24" s="376"/>
      <c r="I24" s="376"/>
      <c r="J24" s="376"/>
      <c r="K24" s="376"/>
      <c r="L24" s="376"/>
      <c r="M24" s="376"/>
      <c r="N24" s="376"/>
      <c r="O24" s="376"/>
      <c r="P24" s="376"/>
      <c r="Q24" s="376"/>
      <c r="R24" s="376"/>
      <c r="S24" s="376"/>
      <c r="T24" s="376"/>
      <c r="U24" s="376"/>
      <c r="V24" s="376"/>
      <c r="W24" s="376"/>
      <c r="X24" s="376">
        <v>12</v>
      </c>
    </row>
    <row r="25" spans="2:24" x14ac:dyDescent="0.2">
      <c r="C25" s="376"/>
      <c r="D25" s="376"/>
      <c r="E25" s="377" t="s">
        <v>938</v>
      </c>
      <c r="F25" s="376"/>
      <c r="G25" s="376"/>
      <c r="H25" s="376"/>
      <c r="I25" s="376"/>
      <c r="J25" s="376"/>
      <c r="K25" s="376"/>
      <c r="L25" s="376"/>
      <c r="M25" s="376"/>
      <c r="N25" s="376"/>
      <c r="O25" s="376"/>
      <c r="P25" s="376"/>
      <c r="Q25" s="376"/>
      <c r="R25" s="376"/>
      <c r="S25" s="376"/>
      <c r="T25" s="376"/>
      <c r="U25" s="376"/>
      <c r="V25" s="376"/>
      <c r="W25" s="376"/>
      <c r="X25" s="376">
        <v>14</v>
      </c>
    </row>
    <row r="26" spans="2:24" x14ac:dyDescent="0.2">
      <c r="C26" s="376"/>
      <c r="D26" s="376"/>
      <c r="E26" s="377" t="s">
        <v>1109</v>
      </c>
      <c r="F26" s="376"/>
      <c r="G26" s="376"/>
      <c r="H26" s="376"/>
      <c r="I26" s="376"/>
      <c r="J26" s="376"/>
      <c r="K26" s="376"/>
      <c r="L26" s="376"/>
      <c r="M26" s="376"/>
      <c r="N26" s="376"/>
      <c r="O26" s="376"/>
      <c r="P26" s="376"/>
      <c r="Q26" s="376"/>
      <c r="R26" s="376"/>
      <c r="S26" s="376"/>
      <c r="T26" s="376"/>
      <c r="U26" s="376"/>
      <c r="V26" s="376"/>
      <c r="W26" s="376"/>
      <c r="X26" s="376">
        <v>20</v>
      </c>
    </row>
    <row r="27" spans="2:24" x14ac:dyDescent="0.2">
      <c r="B27" s="377" t="s">
        <v>1799</v>
      </c>
      <c r="C27" s="376" t="s">
        <v>1800</v>
      </c>
      <c r="D27" s="376"/>
      <c r="E27" s="376"/>
      <c r="F27" s="376"/>
      <c r="G27" s="376"/>
      <c r="H27" s="376"/>
      <c r="I27" s="376"/>
      <c r="J27" s="376"/>
      <c r="K27" s="376"/>
      <c r="L27" s="376"/>
      <c r="M27" s="376"/>
      <c r="N27" s="376"/>
      <c r="O27" s="376"/>
      <c r="P27" s="376"/>
      <c r="Q27" s="376"/>
      <c r="R27" s="376"/>
      <c r="S27" s="376"/>
      <c r="T27" s="376"/>
      <c r="U27" s="376"/>
      <c r="V27" s="376"/>
      <c r="W27" s="376"/>
      <c r="X27" s="376"/>
    </row>
    <row r="28" spans="2:24" x14ac:dyDescent="0.2">
      <c r="C28" s="377" t="s">
        <v>1809</v>
      </c>
      <c r="D28" s="376"/>
      <c r="E28" s="376"/>
      <c r="F28" s="376"/>
      <c r="G28" s="376"/>
      <c r="H28" s="376"/>
      <c r="I28" s="376"/>
      <c r="J28" s="376"/>
      <c r="K28" s="376"/>
      <c r="L28" s="376"/>
      <c r="M28" s="376"/>
      <c r="N28" s="376"/>
      <c r="O28" s="376"/>
      <c r="P28" s="376"/>
      <c r="Q28" s="376"/>
      <c r="R28" s="376"/>
      <c r="S28" s="376"/>
      <c r="T28" s="376"/>
      <c r="U28" s="376"/>
      <c r="V28" s="376"/>
      <c r="W28" s="376"/>
      <c r="X28" s="376">
        <v>21</v>
      </c>
    </row>
    <row r="29" spans="2:24" x14ac:dyDescent="0.2">
      <c r="C29" s="376"/>
      <c r="D29" s="376"/>
      <c r="E29" s="376"/>
      <c r="F29" s="377" t="s">
        <v>1810</v>
      </c>
      <c r="G29" s="376"/>
      <c r="H29" s="376"/>
      <c r="I29" s="376"/>
      <c r="J29" s="376"/>
      <c r="K29" s="376"/>
      <c r="L29" s="376"/>
      <c r="M29" s="376"/>
      <c r="N29" s="376"/>
      <c r="O29" s="376"/>
      <c r="P29" s="376"/>
      <c r="Q29" s="376"/>
      <c r="R29" s="376"/>
      <c r="S29" s="376"/>
      <c r="T29" s="376"/>
      <c r="U29" s="376"/>
      <c r="V29" s="376"/>
      <c r="W29" s="376"/>
      <c r="X29" s="376">
        <v>21</v>
      </c>
    </row>
    <row r="30" spans="2:24" x14ac:dyDescent="0.2">
      <c r="C30" s="376"/>
      <c r="D30" s="376"/>
      <c r="E30" s="376"/>
      <c r="F30" s="376"/>
      <c r="G30" s="377" t="s">
        <v>1157</v>
      </c>
      <c r="H30" s="376"/>
      <c r="I30" s="376"/>
      <c r="J30" s="376"/>
      <c r="K30" s="376"/>
      <c r="L30" s="376"/>
      <c r="M30" s="376"/>
      <c r="N30" s="376"/>
      <c r="O30" s="376"/>
      <c r="P30" s="376"/>
      <c r="Q30" s="376"/>
      <c r="R30" s="376"/>
      <c r="S30" s="376"/>
      <c r="T30" s="376"/>
      <c r="U30" s="376"/>
      <c r="V30" s="376"/>
      <c r="W30" s="376"/>
      <c r="X30" s="376">
        <v>21</v>
      </c>
    </row>
    <row r="31" spans="2:24" x14ac:dyDescent="0.2">
      <c r="C31" s="376"/>
      <c r="D31" s="376"/>
      <c r="E31" s="376"/>
      <c r="F31" s="376"/>
      <c r="G31" s="377" t="s">
        <v>1811</v>
      </c>
      <c r="H31" s="376"/>
      <c r="I31" s="376"/>
      <c r="J31" s="376"/>
      <c r="K31" s="376"/>
      <c r="L31" s="376"/>
      <c r="M31" s="376"/>
      <c r="N31" s="376"/>
      <c r="O31" s="376"/>
      <c r="P31" s="376"/>
      <c r="Q31" s="376"/>
      <c r="R31" s="376"/>
      <c r="S31" s="376"/>
      <c r="T31" s="376"/>
      <c r="U31" s="376"/>
      <c r="V31" s="376"/>
      <c r="W31" s="376"/>
      <c r="X31" s="376">
        <v>23</v>
      </c>
    </row>
    <row r="32" spans="2:24" x14ac:dyDescent="0.2">
      <c r="C32" s="376"/>
      <c r="D32" s="376"/>
      <c r="E32" s="376"/>
      <c r="F32" s="376"/>
      <c r="G32" s="377" t="s">
        <v>1812</v>
      </c>
      <c r="H32" s="376"/>
      <c r="I32" s="376"/>
      <c r="J32" s="376"/>
      <c r="K32" s="376"/>
      <c r="L32" s="376"/>
      <c r="M32" s="376"/>
      <c r="N32" s="376"/>
      <c r="O32" s="376"/>
      <c r="P32" s="376"/>
      <c r="Q32" s="376"/>
      <c r="R32" s="376"/>
      <c r="S32" s="376"/>
      <c r="T32" s="376"/>
      <c r="U32" s="376"/>
      <c r="V32" s="376"/>
      <c r="W32" s="376"/>
      <c r="X32" s="376">
        <v>24</v>
      </c>
    </row>
    <row r="33" spans="2:24" x14ac:dyDescent="0.2">
      <c r="C33" s="376"/>
      <c r="D33" s="376"/>
      <c r="E33" s="376"/>
      <c r="F33" s="377" t="s">
        <v>1813</v>
      </c>
      <c r="G33" s="376"/>
      <c r="H33" s="376"/>
      <c r="I33" s="376"/>
      <c r="J33" s="376"/>
      <c r="K33" s="376"/>
      <c r="L33" s="376"/>
      <c r="M33" s="376"/>
      <c r="N33" s="376"/>
      <c r="O33" s="376"/>
      <c r="P33" s="376"/>
      <c r="Q33" s="376"/>
      <c r="R33" s="376"/>
      <c r="S33" s="376"/>
      <c r="T33" s="376"/>
      <c r="U33" s="376"/>
      <c r="V33" s="376"/>
      <c r="W33" s="376"/>
      <c r="X33" s="376">
        <v>25</v>
      </c>
    </row>
    <row r="34" spans="2:24" x14ac:dyDescent="0.2">
      <c r="C34" s="376"/>
      <c r="D34" s="376"/>
      <c r="E34" s="376"/>
      <c r="F34" s="376"/>
      <c r="G34" s="377" t="s">
        <v>1814</v>
      </c>
      <c r="H34" s="376"/>
      <c r="I34" s="376"/>
      <c r="J34" s="376"/>
      <c r="K34" s="376"/>
      <c r="L34" s="376"/>
      <c r="M34" s="376"/>
      <c r="N34" s="376"/>
      <c r="O34" s="376"/>
      <c r="P34" s="376"/>
      <c r="Q34" s="376"/>
      <c r="R34" s="376"/>
      <c r="S34" s="376"/>
      <c r="T34" s="376"/>
      <c r="U34" s="376"/>
      <c r="V34" s="376"/>
      <c r="W34" s="376"/>
      <c r="X34" s="376">
        <v>25</v>
      </c>
    </row>
    <row r="35" spans="2:24" x14ac:dyDescent="0.2">
      <c r="C35" s="376"/>
      <c r="D35" s="376"/>
      <c r="E35" s="376"/>
      <c r="F35" s="376"/>
      <c r="G35" s="377" t="s">
        <v>1815</v>
      </c>
      <c r="H35" s="376"/>
      <c r="I35" s="376"/>
      <c r="J35" s="376"/>
      <c r="K35" s="376"/>
      <c r="L35" s="376"/>
      <c r="M35" s="376"/>
      <c r="N35" s="376"/>
      <c r="O35" s="376"/>
      <c r="P35" s="376"/>
      <c r="Q35" s="376"/>
      <c r="R35" s="376"/>
      <c r="S35" s="376"/>
      <c r="T35" s="376"/>
      <c r="U35" s="376"/>
      <c r="V35" s="376"/>
      <c r="W35" s="376"/>
      <c r="X35" s="376">
        <v>26</v>
      </c>
    </row>
    <row r="36" spans="2:24" x14ac:dyDescent="0.2">
      <c r="C36" s="376"/>
      <c r="D36" s="376"/>
      <c r="E36" s="376"/>
      <c r="F36" s="376"/>
      <c r="G36" s="377" t="s">
        <v>1816</v>
      </c>
      <c r="H36" s="376"/>
      <c r="I36" s="376"/>
      <c r="J36" s="376"/>
      <c r="K36" s="376"/>
      <c r="L36" s="376"/>
      <c r="M36" s="376"/>
      <c r="N36" s="376"/>
      <c r="O36" s="376"/>
      <c r="P36" s="376"/>
      <c r="Q36" s="376"/>
      <c r="R36" s="376"/>
      <c r="S36" s="376"/>
      <c r="T36" s="376"/>
      <c r="U36" s="376"/>
      <c r="V36" s="376"/>
      <c r="W36" s="376"/>
      <c r="X36" s="376">
        <v>30</v>
      </c>
    </row>
    <row r="37" spans="2:24" x14ac:dyDescent="0.2">
      <c r="C37" s="377" t="s">
        <v>1801</v>
      </c>
      <c r="D37" s="376"/>
      <c r="E37" s="376"/>
      <c r="F37" s="376"/>
      <c r="G37" s="376"/>
      <c r="H37" s="376"/>
      <c r="I37" s="376"/>
      <c r="J37" s="376"/>
      <c r="K37" s="376"/>
      <c r="L37" s="376"/>
      <c r="M37" s="376"/>
      <c r="N37" s="376"/>
      <c r="O37" s="376"/>
      <c r="P37" s="376"/>
      <c r="Q37" s="376"/>
      <c r="R37" s="376"/>
      <c r="S37" s="376"/>
      <c r="T37" s="376"/>
      <c r="U37" s="376"/>
      <c r="V37" s="376"/>
      <c r="W37" s="376"/>
      <c r="X37" s="376">
        <v>31</v>
      </c>
    </row>
    <row r="38" spans="2:24" x14ac:dyDescent="0.2">
      <c r="C38" s="377" t="s">
        <v>1802</v>
      </c>
      <c r="D38" s="376"/>
      <c r="E38" s="376"/>
      <c r="F38" s="376"/>
      <c r="G38" s="376"/>
      <c r="H38" s="376"/>
      <c r="I38" s="376"/>
      <c r="J38" s="376"/>
      <c r="K38" s="376"/>
      <c r="L38" s="376"/>
      <c r="M38" s="376"/>
      <c r="N38" s="376"/>
      <c r="O38" s="376"/>
      <c r="P38" s="376"/>
      <c r="Q38" s="376"/>
      <c r="R38" s="376"/>
      <c r="S38" s="376"/>
      <c r="T38" s="376"/>
      <c r="U38" s="376"/>
      <c r="V38" s="376"/>
      <c r="W38" s="376"/>
      <c r="X38" s="376"/>
    </row>
    <row r="39" spans="2:24" x14ac:dyDescent="0.2">
      <c r="B39" s="376">
        <v>2</v>
      </c>
      <c r="C39" s="376"/>
      <c r="D39" s="376"/>
      <c r="E39" s="376"/>
      <c r="F39" s="376"/>
      <c r="G39" s="376"/>
      <c r="H39" s="376"/>
      <c r="I39" s="376"/>
      <c r="J39" s="376"/>
      <c r="K39" s="376"/>
      <c r="L39" s="376"/>
      <c r="M39" s="376"/>
      <c r="N39" s="376"/>
      <c r="O39" s="376"/>
      <c r="P39" s="376"/>
      <c r="Q39" s="376"/>
      <c r="R39" s="376"/>
      <c r="S39" s="376"/>
      <c r="T39" s="376"/>
      <c r="U39" s="376"/>
      <c r="V39" s="376"/>
      <c r="W39" s="376"/>
      <c r="X39" s="376"/>
    </row>
    <row r="40" spans="2:24" x14ac:dyDescent="0.2">
      <c r="B40" s="381" t="s">
        <v>568</v>
      </c>
      <c r="C40" s="381"/>
      <c r="D40" s="381"/>
      <c r="E40" s="381"/>
      <c r="F40" s="381"/>
      <c r="G40" s="381"/>
      <c r="H40" s="381"/>
      <c r="I40" s="381"/>
      <c r="J40" s="381"/>
      <c r="K40" s="381"/>
      <c r="L40" s="381"/>
      <c r="M40" s="381"/>
      <c r="N40" s="381"/>
      <c r="O40" s="381"/>
      <c r="P40" s="381"/>
      <c r="Q40" s="381"/>
      <c r="R40" s="381"/>
      <c r="S40" s="381"/>
      <c r="T40" s="381"/>
      <c r="U40" s="381"/>
      <c r="V40" s="381"/>
      <c r="W40" s="381"/>
      <c r="X40" s="381"/>
    </row>
    <row r="41" spans="2:24" x14ac:dyDescent="0.2">
      <c r="C41" s="377" t="s">
        <v>1817</v>
      </c>
      <c r="D41" s="376"/>
      <c r="E41" s="376"/>
      <c r="F41" s="376"/>
      <c r="G41" s="376"/>
      <c r="H41" s="376"/>
      <c r="I41" s="376"/>
      <c r="J41" s="376"/>
      <c r="K41" s="376"/>
      <c r="L41" s="376"/>
      <c r="M41" s="376"/>
      <c r="N41" s="376"/>
      <c r="O41" s="376"/>
      <c r="P41" s="376"/>
      <c r="Q41" s="376"/>
      <c r="R41" s="376"/>
      <c r="S41" s="376"/>
      <c r="T41" s="376"/>
      <c r="U41" s="376"/>
      <c r="V41" s="376"/>
      <c r="W41" s="376"/>
      <c r="X41" s="376">
        <v>7</v>
      </c>
    </row>
    <row r="42" spans="2:24" x14ac:dyDescent="0.2">
      <c r="C42" s="376" t="s">
        <v>569</v>
      </c>
      <c r="D42" s="376"/>
      <c r="E42" s="376"/>
      <c r="F42" s="376"/>
      <c r="G42" s="376"/>
      <c r="H42" s="376"/>
      <c r="I42" s="376"/>
      <c r="J42" s="376"/>
      <c r="K42" s="376"/>
      <c r="L42" s="376"/>
      <c r="M42" s="376"/>
      <c r="N42" s="376"/>
      <c r="O42" s="376"/>
      <c r="P42" s="376"/>
      <c r="Q42" s="376"/>
      <c r="R42" s="376"/>
      <c r="S42" s="376"/>
      <c r="T42" s="376"/>
      <c r="U42" s="376"/>
      <c r="V42" s="376"/>
      <c r="W42" s="376"/>
      <c r="X42" s="376"/>
    </row>
    <row r="43" spans="2:24" x14ac:dyDescent="0.2">
      <c r="C43" s="377" t="s">
        <v>1818</v>
      </c>
      <c r="D43" s="376"/>
      <c r="E43" s="376"/>
      <c r="F43" s="376"/>
      <c r="G43" s="376"/>
      <c r="H43" s="376"/>
      <c r="I43" s="376"/>
      <c r="J43" s="376"/>
      <c r="K43" s="376"/>
      <c r="L43" s="376"/>
      <c r="M43" s="376"/>
      <c r="N43" s="376"/>
      <c r="O43" s="376"/>
      <c r="P43" s="376"/>
      <c r="Q43" s="376"/>
      <c r="R43" s="376"/>
      <c r="S43" s="376"/>
      <c r="T43" s="376"/>
      <c r="U43" s="376"/>
      <c r="V43" s="376"/>
      <c r="W43" s="376"/>
      <c r="X43" s="376">
        <v>18</v>
      </c>
    </row>
    <row r="44" spans="2:24" x14ac:dyDescent="0.2">
      <c r="C44" s="376" t="s">
        <v>570</v>
      </c>
      <c r="D44" s="376"/>
      <c r="E44" s="376"/>
      <c r="F44" s="376"/>
      <c r="G44" s="376"/>
      <c r="H44" s="376"/>
      <c r="I44" s="376"/>
      <c r="J44" s="376"/>
      <c r="K44" s="376"/>
      <c r="L44" s="376"/>
      <c r="M44" s="376"/>
      <c r="N44" s="376"/>
      <c r="O44" s="376"/>
      <c r="P44" s="376"/>
      <c r="Q44" s="376"/>
      <c r="R44" s="376"/>
      <c r="S44" s="376"/>
      <c r="T44" s="376"/>
      <c r="U44" s="376"/>
      <c r="V44" s="376"/>
      <c r="W44" s="376"/>
      <c r="X44" s="376"/>
    </row>
    <row r="45" spans="2:24" x14ac:dyDescent="0.2">
      <c r="C45" s="377" t="s">
        <v>1819</v>
      </c>
      <c r="D45" s="376"/>
      <c r="E45" s="376"/>
      <c r="F45" s="376"/>
      <c r="G45" s="376"/>
      <c r="H45" s="376"/>
      <c r="I45" s="376"/>
      <c r="J45" s="376"/>
      <c r="K45" s="376"/>
      <c r="L45" s="376"/>
      <c r="M45" s="376"/>
      <c r="N45" s="376"/>
      <c r="O45" s="376"/>
      <c r="P45" s="376"/>
      <c r="Q45" s="376"/>
      <c r="R45" s="376"/>
      <c r="S45" s="376"/>
      <c r="T45" s="376"/>
      <c r="U45" s="376"/>
      <c r="V45" s="376"/>
      <c r="W45" s="376"/>
      <c r="X45" s="376">
        <v>19</v>
      </c>
    </row>
    <row r="46" spans="2:24" x14ac:dyDescent="0.2">
      <c r="C46" s="377" t="s">
        <v>1820</v>
      </c>
      <c r="D46" s="376"/>
      <c r="E46" s="376"/>
      <c r="F46" s="376"/>
      <c r="G46" s="376"/>
      <c r="H46" s="376"/>
      <c r="I46" s="376"/>
      <c r="J46" s="376"/>
      <c r="K46" s="376"/>
      <c r="L46" s="376"/>
      <c r="M46" s="376"/>
      <c r="N46" s="376"/>
      <c r="O46" s="376"/>
      <c r="P46" s="376"/>
      <c r="Q46" s="376"/>
      <c r="R46" s="376"/>
      <c r="S46" s="376"/>
      <c r="T46" s="376"/>
      <c r="U46" s="376"/>
      <c r="V46" s="376"/>
      <c r="W46" s="376"/>
      <c r="X46" s="376">
        <v>22</v>
      </c>
    </row>
    <row r="47" spans="2:24" x14ac:dyDescent="0.2">
      <c r="C47" s="377" t="s">
        <v>1821</v>
      </c>
      <c r="D47" s="376"/>
      <c r="E47" s="376"/>
      <c r="F47" s="376"/>
      <c r="G47" s="376"/>
      <c r="H47" s="376"/>
      <c r="I47" s="376"/>
      <c r="J47" s="376"/>
      <c r="K47" s="376"/>
      <c r="L47" s="376"/>
      <c r="M47" s="376"/>
      <c r="N47" s="376"/>
      <c r="O47" s="376"/>
      <c r="P47" s="376"/>
      <c r="Q47" s="376"/>
      <c r="R47" s="376"/>
      <c r="S47" s="376"/>
      <c r="T47" s="376"/>
      <c r="U47" s="376"/>
      <c r="V47" s="376"/>
      <c r="W47" s="376"/>
      <c r="X47" s="376">
        <v>23</v>
      </c>
    </row>
    <row r="48" spans="2:24" x14ac:dyDescent="0.2">
      <c r="C48" s="377" t="s">
        <v>1822</v>
      </c>
      <c r="D48" s="376"/>
      <c r="E48" s="376"/>
      <c r="F48" s="376"/>
      <c r="G48" s="376"/>
      <c r="H48" s="376"/>
      <c r="I48" s="376"/>
      <c r="J48" s="376"/>
      <c r="K48" s="376"/>
      <c r="L48" s="376"/>
      <c r="M48" s="376"/>
      <c r="N48" s="376"/>
      <c r="O48" s="376"/>
      <c r="P48" s="376"/>
      <c r="Q48" s="376"/>
      <c r="R48" s="376"/>
      <c r="S48" s="376"/>
      <c r="T48" s="376"/>
      <c r="U48" s="376"/>
      <c r="V48" s="376"/>
      <c r="W48" s="376"/>
      <c r="X48" s="376">
        <v>23</v>
      </c>
    </row>
    <row r="49" spans="2:25" x14ac:dyDescent="0.2">
      <c r="C49" s="377" t="s">
        <v>1823</v>
      </c>
      <c r="D49" s="376"/>
      <c r="E49" s="376"/>
      <c r="F49" s="376"/>
      <c r="G49" s="376"/>
      <c r="H49" s="376"/>
      <c r="I49" s="376"/>
      <c r="J49" s="376"/>
      <c r="K49" s="376"/>
      <c r="L49" s="376"/>
      <c r="M49" s="376"/>
      <c r="N49" s="376"/>
      <c r="O49" s="376"/>
      <c r="P49" s="376"/>
      <c r="Q49" s="376"/>
      <c r="R49" s="376"/>
      <c r="S49" s="376"/>
      <c r="T49" s="376"/>
      <c r="U49" s="376"/>
      <c r="V49" s="376"/>
      <c r="W49" s="376"/>
      <c r="X49" s="376">
        <v>24</v>
      </c>
    </row>
    <row r="50" spans="2:25" x14ac:dyDescent="0.2">
      <c r="C50" s="377" t="s">
        <v>1824</v>
      </c>
      <c r="D50" s="376"/>
      <c r="E50" s="376"/>
      <c r="F50" s="376"/>
      <c r="G50" s="376"/>
      <c r="H50" s="376"/>
      <c r="I50" s="376"/>
      <c r="J50" s="376"/>
      <c r="K50" s="376"/>
      <c r="L50" s="376"/>
      <c r="M50" s="376"/>
      <c r="N50" s="376"/>
      <c r="O50" s="376"/>
      <c r="P50" s="376"/>
      <c r="Q50" s="376"/>
      <c r="R50" s="376"/>
      <c r="S50" s="376"/>
      <c r="T50" s="376"/>
      <c r="U50" s="376"/>
      <c r="V50" s="376"/>
      <c r="W50" s="376"/>
      <c r="X50" s="376">
        <v>25</v>
      </c>
    </row>
    <row r="51" spans="2:25" x14ac:dyDescent="0.2">
      <c r="C51" s="377" t="s">
        <v>1825</v>
      </c>
      <c r="D51" s="376"/>
      <c r="E51" s="376"/>
      <c r="F51" s="376"/>
      <c r="G51" s="376"/>
      <c r="H51" s="376"/>
      <c r="I51" s="376"/>
      <c r="J51" s="376"/>
      <c r="K51" s="376"/>
      <c r="L51" s="376"/>
      <c r="M51" s="376"/>
      <c r="N51" s="376"/>
      <c r="O51" s="376"/>
      <c r="P51" s="376"/>
      <c r="Q51" s="376"/>
      <c r="R51" s="376"/>
      <c r="S51" s="376"/>
      <c r="T51" s="376"/>
      <c r="U51" s="376"/>
      <c r="V51" s="376"/>
      <c r="W51" s="376"/>
      <c r="X51" s="376">
        <v>27</v>
      </c>
    </row>
    <row r="52" spans="2:25" x14ac:dyDescent="0.2">
      <c r="C52" s="377" t="s">
        <v>1826</v>
      </c>
      <c r="D52" s="376"/>
      <c r="E52" s="376"/>
      <c r="F52" s="376"/>
      <c r="G52" s="376"/>
      <c r="H52" s="376"/>
      <c r="I52" s="376"/>
      <c r="J52" s="376"/>
      <c r="K52" s="376"/>
      <c r="L52" s="376"/>
      <c r="M52" s="376"/>
      <c r="N52" s="376"/>
      <c r="O52" s="376"/>
      <c r="P52" s="376"/>
      <c r="Q52" s="376"/>
      <c r="R52" s="376"/>
      <c r="S52" s="376"/>
      <c r="T52" s="376"/>
      <c r="U52" s="376"/>
      <c r="V52" s="376"/>
      <c r="W52" s="376"/>
      <c r="X52" s="376">
        <v>28</v>
      </c>
    </row>
    <row r="53" spans="2:25" x14ac:dyDescent="0.2">
      <c r="C53" s="377" t="s">
        <v>1827</v>
      </c>
      <c r="D53" s="376"/>
      <c r="E53" s="376"/>
      <c r="F53" s="376"/>
      <c r="G53" s="376"/>
      <c r="H53" s="376"/>
      <c r="I53" s="376"/>
      <c r="J53" s="376"/>
      <c r="K53" s="376"/>
      <c r="L53" s="376"/>
      <c r="M53" s="376"/>
      <c r="N53" s="376"/>
      <c r="O53" s="376"/>
      <c r="P53" s="376"/>
      <c r="Q53" s="376"/>
      <c r="R53" s="376"/>
      <c r="S53" s="376"/>
      <c r="T53" s="376"/>
      <c r="U53" s="376"/>
      <c r="V53" s="376"/>
      <c r="W53" s="376"/>
      <c r="X53" s="376">
        <v>29</v>
      </c>
    </row>
    <row r="54" spans="2:25" x14ac:dyDescent="0.2">
      <c r="B54" s="376">
        <v>3</v>
      </c>
      <c r="C54" s="376"/>
      <c r="D54" s="376"/>
      <c r="E54" s="376"/>
      <c r="F54" s="376"/>
      <c r="G54" s="376"/>
      <c r="H54" s="376"/>
      <c r="I54" s="376"/>
      <c r="J54" s="376"/>
      <c r="K54" s="376"/>
      <c r="L54" s="376"/>
      <c r="M54" s="376"/>
      <c r="N54" s="376"/>
      <c r="O54" s="376"/>
      <c r="P54" s="376"/>
      <c r="Q54" s="376"/>
      <c r="R54" s="376"/>
      <c r="S54" s="376"/>
      <c r="T54" s="376"/>
      <c r="U54" s="376"/>
      <c r="V54" s="376"/>
      <c r="W54" s="376"/>
      <c r="X54" s="376"/>
      <c r="Y54" s="376"/>
    </row>
    <row r="55" spans="2:25" x14ac:dyDescent="0.2">
      <c r="B55" s="376"/>
      <c r="C55" s="376" t="s">
        <v>571</v>
      </c>
      <c r="E55" s="376"/>
      <c r="F55" s="376"/>
      <c r="G55" s="376"/>
      <c r="H55" s="376"/>
      <c r="I55" s="376"/>
      <c r="J55" s="376"/>
      <c r="K55" s="376"/>
      <c r="L55" s="376"/>
      <c r="M55" s="376"/>
      <c r="N55" s="376"/>
      <c r="O55" s="376"/>
      <c r="P55" s="376"/>
      <c r="Q55" s="376"/>
      <c r="R55" s="376"/>
      <c r="S55" s="376"/>
      <c r="T55" s="376"/>
      <c r="U55" s="376"/>
      <c r="V55" s="376"/>
      <c r="W55" s="376"/>
      <c r="X55" s="376"/>
      <c r="Y55" s="376"/>
    </row>
    <row r="56" spans="2:25" ht="12.75" customHeight="1" x14ac:dyDescent="0.2">
      <c r="C56" s="376" t="s">
        <v>572</v>
      </c>
      <c r="E56" s="377"/>
      <c r="F56" s="377"/>
      <c r="G56" s="377"/>
      <c r="H56" s="377"/>
      <c r="I56" s="377"/>
      <c r="J56" s="377"/>
      <c r="K56" s="377"/>
      <c r="L56" s="377"/>
      <c r="M56" s="377"/>
      <c r="N56" s="377"/>
      <c r="O56" s="377"/>
      <c r="P56" s="377"/>
      <c r="Q56" s="377"/>
      <c r="R56" s="377"/>
      <c r="S56" s="377"/>
      <c r="T56" s="377"/>
      <c r="U56" s="377"/>
      <c r="V56" s="377"/>
      <c r="W56" s="377"/>
      <c r="X56" s="377"/>
      <c r="Y56" s="377"/>
    </row>
    <row r="57" spans="2:25" ht="12.75" customHeight="1" x14ac:dyDescent="0.2">
      <c r="B57" s="377" t="s">
        <v>573</v>
      </c>
      <c r="C57" s="376"/>
      <c r="E57" s="376"/>
      <c r="F57" s="376"/>
      <c r="G57" s="376"/>
      <c r="H57" s="376"/>
      <c r="I57" s="376"/>
      <c r="J57" s="376"/>
      <c r="K57" s="376"/>
      <c r="L57" s="376"/>
      <c r="M57" s="376"/>
      <c r="N57" s="376"/>
      <c r="O57" s="376"/>
      <c r="P57" s="376"/>
      <c r="Q57" s="376"/>
      <c r="R57" s="376"/>
      <c r="S57" s="376"/>
      <c r="T57" s="376"/>
      <c r="U57" s="376"/>
      <c r="V57" s="376"/>
      <c r="W57" s="376"/>
      <c r="X57" s="376"/>
      <c r="Y57" s="376"/>
    </row>
    <row r="58" spans="2:25" ht="12.75" customHeight="1" x14ac:dyDescent="0.2">
      <c r="B58" s="376" t="s">
        <v>574</v>
      </c>
      <c r="C58" s="376"/>
      <c r="E58" s="376"/>
      <c r="F58" s="376"/>
      <c r="G58" s="376"/>
      <c r="H58" s="376"/>
      <c r="I58" s="376"/>
      <c r="J58" s="376"/>
      <c r="K58" s="376"/>
      <c r="L58" s="376"/>
      <c r="M58" s="376"/>
      <c r="N58" s="376"/>
      <c r="O58" s="376"/>
      <c r="P58" s="376"/>
      <c r="Q58" s="376"/>
      <c r="R58" s="376"/>
      <c r="S58" s="376"/>
      <c r="T58" s="376"/>
      <c r="U58" s="376"/>
      <c r="V58" s="376"/>
      <c r="W58" s="376"/>
      <c r="X58" s="376"/>
      <c r="Y58" s="376"/>
    </row>
    <row r="59" spans="2:25" ht="12.75" customHeight="1" x14ac:dyDescent="0.2">
      <c r="B59" s="376" t="s">
        <v>575</v>
      </c>
      <c r="C59" s="376"/>
      <c r="E59" s="376"/>
      <c r="F59" s="376"/>
      <c r="G59" s="376"/>
      <c r="H59" s="376"/>
      <c r="I59" s="376"/>
      <c r="J59" s="376"/>
      <c r="K59" s="376"/>
      <c r="L59" s="376"/>
      <c r="M59" s="376"/>
      <c r="N59" s="376"/>
      <c r="O59" s="376"/>
      <c r="P59" s="376"/>
      <c r="Q59" s="376"/>
      <c r="R59" s="376"/>
      <c r="S59" s="376"/>
      <c r="T59" s="376"/>
      <c r="U59" s="376"/>
      <c r="V59" s="376"/>
      <c r="W59" s="376"/>
      <c r="X59" s="376"/>
      <c r="Y59" s="376"/>
    </row>
    <row r="60" spans="2:25" ht="12.75" customHeight="1" x14ac:dyDescent="0.2">
      <c r="B60" s="376" t="s">
        <v>576</v>
      </c>
      <c r="C60" s="376"/>
      <c r="E60" s="376"/>
      <c r="F60" s="376"/>
      <c r="G60" s="376"/>
      <c r="H60" s="376"/>
      <c r="I60" s="376"/>
      <c r="J60" s="376"/>
      <c r="K60" s="376"/>
      <c r="L60" s="376"/>
      <c r="M60" s="376"/>
      <c r="N60" s="376"/>
      <c r="O60" s="376"/>
      <c r="P60" s="376"/>
      <c r="Q60" s="376"/>
      <c r="R60" s="376"/>
      <c r="S60" s="376"/>
      <c r="T60" s="376"/>
      <c r="U60" s="376"/>
      <c r="V60" s="376"/>
      <c r="W60" s="376"/>
      <c r="X60" s="376"/>
      <c r="Y60" s="376"/>
    </row>
    <row r="61" spans="2:25" x14ac:dyDescent="0.2">
      <c r="C61" s="376" t="s">
        <v>577</v>
      </c>
      <c r="D61" s="376"/>
      <c r="E61" s="376"/>
      <c r="F61" s="376"/>
      <c r="G61" s="376"/>
      <c r="H61" s="376"/>
      <c r="I61" s="376"/>
      <c r="J61" s="376"/>
      <c r="K61" s="376"/>
      <c r="L61" s="376"/>
      <c r="M61" s="376"/>
      <c r="N61" s="376"/>
      <c r="O61" s="376"/>
      <c r="P61" s="376"/>
      <c r="Q61" s="376"/>
      <c r="R61" s="376"/>
      <c r="S61" s="376"/>
      <c r="T61" s="376"/>
      <c r="U61" s="376"/>
      <c r="V61" s="376"/>
      <c r="W61" s="376"/>
      <c r="X61" s="376"/>
      <c r="Y61" s="376"/>
    </row>
    <row r="62" spans="2:25" x14ac:dyDescent="0.2">
      <c r="B62" s="376" t="s">
        <v>578</v>
      </c>
      <c r="C62" s="376"/>
      <c r="D62" s="376"/>
      <c r="E62" s="376"/>
      <c r="F62" s="376"/>
      <c r="G62" s="376"/>
      <c r="H62" s="376"/>
      <c r="I62" s="376"/>
      <c r="J62" s="376"/>
      <c r="K62" s="376"/>
      <c r="L62" s="376"/>
      <c r="M62" s="376"/>
      <c r="N62" s="376"/>
      <c r="O62" s="376"/>
      <c r="P62" s="376"/>
      <c r="Q62" s="376"/>
      <c r="R62" s="376"/>
      <c r="S62" s="376"/>
      <c r="T62" s="376"/>
      <c r="U62" s="376"/>
      <c r="V62" s="376"/>
      <c r="W62" s="376"/>
      <c r="X62" s="376"/>
      <c r="Y62" s="376"/>
    </row>
    <row r="63" spans="2:25" x14ac:dyDescent="0.2">
      <c r="B63" s="376" t="s">
        <v>579</v>
      </c>
      <c r="C63" s="376"/>
      <c r="D63" s="376"/>
      <c r="E63" s="376"/>
      <c r="F63" s="376"/>
      <c r="G63" s="376"/>
      <c r="H63" s="376"/>
      <c r="I63" s="376"/>
      <c r="J63" s="376"/>
      <c r="K63" s="376"/>
      <c r="L63" s="376"/>
      <c r="M63" s="376"/>
      <c r="N63" s="376"/>
      <c r="O63" s="376"/>
      <c r="P63" s="376"/>
      <c r="Q63" s="376"/>
      <c r="R63" s="376"/>
      <c r="S63" s="376"/>
      <c r="T63" s="376"/>
      <c r="U63" s="376"/>
      <c r="V63" s="376"/>
      <c r="W63" s="376"/>
      <c r="X63" s="376"/>
      <c r="Y63" s="376"/>
    </row>
    <row r="64" spans="2:25" x14ac:dyDescent="0.2">
      <c r="B64" s="376" t="s">
        <v>580</v>
      </c>
      <c r="C64" s="376"/>
      <c r="D64" s="376"/>
      <c r="E64" s="376"/>
      <c r="F64" s="376"/>
      <c r="G64" s="376"/>
      <c r="H64" s="376"/>
      <c r="I64" s="376"/>
      <c r="J64" s="376"/>
      <c r="K64" s="376"/>
      <c r="L64" s="376"/>
      <c r="M64" s="376"/>
      <c r="N64" s="376"/>
      <c r="O64" s="376"/>
      <c r="P64" s="376"/>
      <c r="Q64" s="376"/>
      <c r="R64" s="376"/>
      <c r="S64" s="376"/>
      <c r="T64" s="376"/>
      <c r="U64" s="376"/>
      <c r="V64" s="376"/>
      <c r="W64" s="376"/>
      <c r="X64" s="376"/>
      <c r="Y64" s="376"/>
    </row>
    <row r="65" spans="2:25" x14ac:dyDescent="0.2">
      <c r="B65" s="376" t="s">
        <v>581</v>
      </c>
      <c r="C65" s="376"/>
      <c r="D65" s="376"/>
      <c r="E65" s="376"/>
      <c r="F65" s="376"/>
      <c r="G65" s="376"/>
      <c r="H65" s="376"/>
      <c r="I65" s="376"/>
      <c r="J65" s="376"/>
      <c r="K65" s="376"/>
      <c r="L65" s="376"/>
      <c r="M65" s="376"/>
      <c r="N65" s="376"/>
      <c r="O65" s="376"/>
      <c r="P65" s="376"/>
      <c r="Q65" s="376"/>
      <c r="R65" s="376"/>
      <c r="S65" s="376"/>
      <c r="T65" s="376"/>
      <c r="U65" s="376"/>
      <c r="V65" s="376"/>
      <c r="W65" s="376"/>
      <c r="X65" s="376"/>
      <c r="Y65" s="376"/>
    </row>
    <row r="66" spans="2:25" x14ac:dyDescent="0.2">
      <c r="B66" s="376" t="s">
        <v>582</v>
      </c>
      <c r="C66" s="376"/>
      <c r="D66" s="376"/>
      <c r="E66" s="376"/>
      <c r="F66" s="376"/>
      <c r="G66" s="376"/>
      <c r="H66" s="376"/>
      <c r="I66" s="376"/>
      <c r="J66" s="376"/>
      <c r="K66" s="376"/>
      <c r="L66" s="376"/>
      <c r="M66" s="376"/>
      <c r="N66" s="376"/>
      <c r="O66" s="376"/>
      <c r="P66" s="376"/>
      <c r="Q66" s="376"/>
      <c r="R66" s="376"/>
      <c r="S66" s="376"/>
      <c r="T66" s="376"/>
      <c r="U66" s="376"/>
      <c r="V66" s="376"/>
      <c r="W66" s="376"/>
      <c r="X66" s="376"/>
      <c r="Y66" s="376"/>
    </row>
    <row r="67" spans="2:25" x14ac:dyDescent="0.2">
      <c r="C67" s="376" t="s">
        <v>583</v>
      </c>
      <c r="D67" s="376"/>
      <c r="E67" s="376"/>
      <c r="F67" s="376"/>
      <c r="G67" s="376"/>
      <c r="H67" s="376"/>
      <c r="I67" s="376"/>
      <c r="J67" s="376"/>
      <c r="K67" s="376"/>
      <c r="L67" s="376"/>
      <c r="M67" s="376"/>
      <c r="N67" s="376"/>
      <c r="O67" s="376"/>
      <c r="P67" s="376"/>
      <c r="Q67" s="376"/>
      <c r="R67" s="376"/>
      <c r="S67" s="376"/>
      <c r="T67" s="376"/>
      <c r="U67" s="376"/>
      <c r="V67" s="376"/>
      <c r="W67" s="376"/>
      <c r="X67" s="376"/>
      <c r="Y67" s="376"/>
    </row>
    <row r="68" spans="2:25" x14ac:dyDescent="0.2">
      <c r="B68" s="376" t="s">
        <v>584</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row>
    <row r="69" spans="2:25" x14ac:dyDescent="0.2">
      <c r="B69" s="376" t="s">
        <v>585</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row>
    <row r="70" spans="2:25" x14ac:dyDescent="0.2">
      <c r="B70" s="376" t="s">
        <v>586</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row>
    <row r="71" spans="2:25" x14ac:dyDescent="0.2">
      <c r="B71" s="376" t="s">
        <v>587</v>
      </c>
      <c r="C71" s="376"/>
      <c r="D71" s="376"/>
      <c r="E71" s="376"/>
      <c r="F71" s="376"/>
      <c r="G71" s="376"/>
      <c r="H71" s="376"/>
      <c r="I71" s="376"/>
      <c r="J71" s="376"/>
      <c r="K71" s="376"/>
      <c r="L71" s="376"/>
      <c r="M71" s="376"/>
      <c r="N71" s="376"/>
      <c r="O71" s="376"/>
      <c r="P71" s="376"/>
      <c r="Q71" s="376"/>
      <c r="R71" s="376"/>
      <c r="S71" s="376"/>
      <c r="T71" s="376"/>
      <c r="U71" s="376"/>
      <c r="V71" s="376"/>
      <c r="W71" s="376"/>
      <c r="X71" s="376"/>
      <c r="Y71" s="376"/>
    </row>
    <row r="72" spans="2:25" x14ac:dyDescent="0.2">
      <c r="B72" s="376" t="s">
        <v>588</v>
      </c>
      <c r="C72" s="376"/>
      <c r="D72" s="376"/>
      <c r="E72" s="376"/>
      <c r="F72" s="376"/>
      <c r="G72" s="376"/>
      <c r="H72" s="376"/>
      <c r="I72" s="376"/>
      <c r="J72" s="376"/>
      <c r="K72" s="376"/>
      <c r="L72" s="376"/>
      <c r="M72" s="376"/>
      <c r="N72" s="376"/>
      <c r="O72" s="376"/>
      <c r="P72" s="376"/>
      <c r="Q72" s="376"/>
      <c r="R72" s="376"/>
      <c r="S72" s="376"/>
      <c r="T72" s="376"/>
      <c r="U72" s="376"/>
      <c r="V72" s="376"/>
      <c r="W72" s="376"/>
      <c r="X72" s="376"/>
      <c r="Y72" s="376"/>
    </row>
    <row r="73" spans="2:25" x14ac:dyDescent="0.2">
      <c r="B73" s="376" t="s">
        <v>589</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row>
    <row r="74" spans="2:25" x14ac:dyDescent="0.2">
      <c r="B74" s="376" t="s">
        <v>590</v>
      </c>
      <c r="C74" s="376"/>
      <c r="D74" s="376"/>
      <c r="E74" s="376"/>
      <c r="F74" s="376"/>
      <c r="G74" s="376"/>
      <c r="H74" s="376"/>
      <c r="I74" s="376"/>
      <c r="J74" s="376"/>
      <c r="K74" s="376"/>
      <c r="L74" s="376"/>
      <c r="M74" s="376"/>
      <c r="N74" s="376"/>
      <c r="O74" s="376"/>
      <c r="P74" s="376"/>
      <c r="Q74" s="376"/>
      <c r="R74" s="376"/>
      <c r="S74" s="376"/>
      <c r="T74" s="376"/>
      <c r="U74" s="376"/>
      <c r="V74" s="376"/>
      <c r="W74" s="376"/>
      <c r="X74" s="376"/>
      <c r="Y74" s="376"/>
    </row>
    <row r="75" spans="2:25" x14ac:dyDescent="0.2">
      <c r="C75" s="376" t="s">
        <v>591</v>
      </c>
      <c r="D75" s="376"/>
      <c r="E75" s="376"/>
      <c r="F75" s="376"/>
      <c r="G75" s="376"/>
      <c r="H75" s="376"/>
      <c r="I75" s="376"/>
      <c r="J75" s="376"/>
      <c r="K75" s="376"/>
      <c r="L75" s="376"/>
      <c r="M75" s="376"/>
      <c r="N75" s="376"/>
      <c r="O75" s="376"/>
      <c r="P75" s="376"/>
      <c r="Q75" s="376"/>
      <c r="R75" s="376"/>
      <c r="S75" s="376"/>
      <c r="T75" s="376"/>
      <c r="U75" s="376"/>
      <c r="V75" s="376"/>
      <c r="W75" s="376"/>
      <c r="X75" s="376"/>
      <c r="Y75" s="376"/>
    </row>
    <row r="76" spans="2:25" x14ac:dyDescent="0.2">
      <c r="C76" s="376" t="s">
        <v>592</v>
      </c>
      <c r="D76" s="376"/>
      <c r="E76" s="376"/>
      <c r="F76" s="376"/>
      <c r="G76" s="376"/>
      <c r="H76" s="376"/>
      <c r="I76" s="376"/>
      <c r="J76" s="376"/>
      <c r="K76" s="376"/>
      <c r="L76" s="376"/>
      <c r="M76" s="376"/>
      <c r="N76" s="376"/>
      <c r="O76" s="376"/>
      <c r="P76" s="376"/>
      <c r="Q76" s="376"/>
      <c r="R76" s="376"/>
      <c r="S76" s="376"/>
      <c r="T76" s="376"/>
      <c r="U76" s="376"/>
      <c r="V76" s="376"/>
      <c r="W76" s="376"/>
      <c r="X76" s="376"/>
      <c r="Y76" s="376"/>
    </row>
    <row r="77" spans="2:25" x14ac:dyDescent="0.2">
      <c r="B77" s="376" t="s">
        <v>593</v>
      </c>
      <c r="C77" s="376"/>
      <c r="D77" s="376"/>
      <c r="E77" s="376"/>
      <c r="F77" s="376"/>
      <c r="G77" s="376"/>
      <c r="H77" s="376"/>
      <c r="I77" s="376"/>
      <c r="J77" s="376"/>
      <c r="K77" s="376"/>
      <c r="L77" s="376"/>
      <c r="M77" s="376"/>
      <c r="N77" s="376"/>
      <c r="O77" s="376"/>
      <c r="P77" s="376"/>
      <c r="Q77" s="376"/>
      <c r="R77" s="376"/>
      <c r="S77" s="376"/>
      <c r="T77" s="376"/>
      <c r="U77" s="376"/>
      <c r="V77" s="376"/>
      <c r="W77" s="376"/>
      <c r="X77" s="376"/>
      <c r="Y77" s="376"/>
    </row>
    <row r="78" spans="2:25" x14ac:dyDescent="0.2">
      <c r="B78" s="376" t="s">
        <v>594</v>
      </c>
      <c r="C78" s="376"/>
      <c r="D78" s="376"/>
      <c r="E78" s="376"/>
      <c r="F78" s="376"/>
      <c r="G78" s="376"/>
      <c r="H78" s="376"/>
      <c r="I78" s="376"/>
      <c r="J78" s="376"/>
      <c r="K78" s="376"/>
      <c r="L78" s="376"/>
      <c r="M78" s="376"/>
      <c r="N78" s="376"/>
      <c r="O78" s="376"/>
      <c r="P78" s="376"/>
      <c r="Q78" s="376"/>
      <c r="R78" s="376"/>
      <c r="S78" s="376"/>
      <c r="T78" s="376"/>
      <c r="U78" s="376"/>
      <c r="V78" s="376"/>
      <c r="W78" s="376"/>
      <c r="X78" s="376"/>
      <c r="Y78" s="376"/>
    </row>
    <row r="79" spans="2:25" x14ac:dyDescent="0.2">
      <c r="B79" s="376" t="s">
        <v>595</v>
      </c>
      <c r="C79" s="376"/>
      <c r="D79" s="376"/>
      <c r="E79" s="376"/>
      <c r="F79" s="376"/>
      <c r="G79" s="376"/>
      <c r="H79" s="376"/>
      <c r="I79" s="376"/>
      <c r="J79" s="376"/>
      <c r="K79" s="376"/>
      <c r="L79" s="376"/>
      <c r="M79" s="376"/>
      <c r="N79" s="376"/>
      <c r="O79" s="376"/>
      <c r="P79" s="376"/>
      <c r="Q79" s="376"/>
      <c r="R79" s="376"/>
      <c r="S79" s="376"/>
      <c r="T79" s="376"/>
      <c r="U79" s="376"/>
      <c r="V79" s="376"/>
      <c r="W79" s="376"/>
      <c r="X79" s="376"/>
      <c r="Y79" s="376"/>
    </row>
    <row r="80" spans="2:25" x14ac:dyDescent="0.2">
      <c r="C80" s="376" t="s">
        <v>596</v>
      </c>
      <c r="D80" s="376"/>
      <c r="E80" s="376"/>
      <c r="F80" s="376"/>
      <c r="G80" s="376"/>
      <c r="H80" s="376"/>
      <c r="I80" s="376"/>
      <c r="J80" s="376"/>
      <c r="K80" s="376"/>
      <c r="L80" s="376"/>
      <c r="M80" s="376"/>
      <c r="N80" s="376"/>
      <c r="O80" s="376"/>
      <c r="P80" s="376"/>
      <c r="Q80" s="376"/>
      <c r="R80" s="376"/>
      <c r="S80" s="376"/>
      <c r="T80" s="376"/>
      <c r="U80" s="376"/>
      <c r="V80" s="376"/>
      <c r="W80" s="376"/>
      <c r="X80" s="376"/>
      <c r="Y80" s="376"/>
    </row>
    <row r="81" spans="2:25" x14ac:dyDescent="0.2">
      <c r="B81" s="376" t="s">
        <v>597</v>
      </c>
      <c r="C81" s="376"/>
      <c r="D81" s="376"/>
      <c r="E81" s="376"/>
      <c r="F81" s="376"/>
      <c r="G81" s="376"/>
      <c r="H81" s="376"/>
      <c r="I81" s="376"/>
      <c r="J81" s="376"/>
      <c r="K81" s="376"/>
      <c r="L81" s="376"/>
      <c r="M81" s="376"/>
      <c r="N81" s="376"/>
      <c r="O81" s="376"/>
      <c r="P81" s="376"/>
      <c r="Q81" s="376"/>
      <c r="R81" s="376"/>
      <c r="S81" s="376"/>
      <c r="T81" s="376"/>
      <c r="U81" s="376"/>
      <c r="V81" s="376"/>
      <c r="W81" s="376"/>
      <c r="X81" s="376"/>
      <c r="Y81" s="376"/>
    </row>
    <row r="82" spans="2:25" x14ac:dyDescent="0.2">
      <c r="B82" s="376" t="s">
        <v>598</v>
      </c>
      <c r="C82" s="376"/>
      <c r="D82" s="376"/>
      <c r="E82" s="376"/>
      <c r="F82" s="376"/>
      <c r="G82" s="376"/>
      <c r="H82" s="376"/>
      <c r="I82" s="376"/>
      <c r="J82" s="376"/>
      <c r="K82" s="376"/>
      <c r="L82" s="376"/>
      <c r="M82" s="376"/>
      <c r="N82" s="376"/>
      <c r="O82" s="376"/>
      <c r="P82" s="376"/>
      <c r="Q82" s="376"/>
      <c r="R82" s="376"/>
      <c r="S82" s="376"/>
      <c r="T82" s="376"/>
      <c r="U82" s="376"/>
      <c r="V82" s="376"/>
      <c r="W82" s="376"/>
      <c r="X82" s="376"/>
      <c r="Y82" s="376"/>
    </row>
    <row r="83" spans="2:25" x14ac:dyDescent="0.2">
      <c r="B83" s="376" t="s">
        <v>599</v>
      </c>
      <c r="C83" s="376"/>
      <c r="D83" s="376"/>
      <c r="E83" s="376"/>
      <c r="F83" s="376"/>
      <c r="G83" s="376"/>
      <c r="H83" s="376"/>
      <c r="I83" s="376"/>
      <c r="J83" s="376"/>
      <c r="K83" s="376"/>
      <c r="L83" s="376"/>
      <c r="M83" s="376"/>
      <c r="N83" s="376"/>
      <c r="O83" s="376"/>
      <c r="P83" s="376"/>
      <c r="Q83" s="376"/>
      <c r="R83" s="376"/>
      <c r="S83" s="376"/>
      <c r="T83" s="376"/>
      <c r="U83" s="376"/>
      <c r="V83" s="376"/>
      <c r="W83" s="376"/>
      <c r="X83" s="376"/>
      <c r="Y83" s="376"/>
    </row>
    <row r="84" spans="2:25" x14ac:dyDescent="0.2">
      <c r="B84" s="376" t="s">
        <v>600</v>
      </c>
      <c r="C84" s="376"/>
      <c r="D84" s="376"/>
      <c r="E84" s="376"/>
      <c r="F84" s="376"/>
      <c r="G84" s="376"/>
      <c r="H84" s="376"/>
      <c r="I84" s="376"/>
      <c r="J84" s="376"/>
      <c r="K84" s="376"/>
      <c r="L84" s="376"/>
      <c r="M84" s="376"/>
      <c r="N84" s="376"/>
      <c r="O84" s="376"/>
      <c r="P84" s="376"/>
      <c r="Q84" s="376"/>
      <c r="R84" s="376"/>
      <c r="S84" s="376"/>
      <c r="T84" s="376"/>
      <c r="U84" s="376"/>
      <c r="V84" s="376"/>
      <c r="W84" s="376"/>
      <c r="X84" s="376"/>
      <c r="Y84" s="376"/>
    </row>
    <row r="85" spans="2:25" x14ac:dyDescent="0.2">
      <c r="C85" s="376" t="s">
        <v>601</v>
      </c>
      <c r="D85" s="376"/>
      <c r="E85" s="376"/>
      <c r="F85" s="376"/>
      <c r="G85" s="376"/>
      <c r="H85" s="376"/>
      <c r="I85" s="376"/>
      <c r="J85" s="376"/>
      <c r="K85" s="376"/>
      <c r="L85" s="376"/>
      <c r="M85" s="376"/>
      <c r="N85" s="376"/>
      <c r="O85" s="376"/>
      <c r="P85" s="376"/>
      <c r="Q85" s="376"/>
      <c r="R85" s="376"/>
      <c r="S85" s="376"/>
      <c r="T85" s="376"/>
      <c r="U85" s="376"/>
      <c r="V85" s="376"/>
      <c r="W85" s="376"/>
      <c r="X85" s="376"/>
      <c r="Y85" s="376"/>
    </row>
    <row r="86" spans="2:25" x14ac:dyDescent="0.2">
      <c r="B86" s="376" t="s">
        <v>602</v>
      </c>
      <c r="C86" s="376"/>
      <c r="D86" s="376"/>
      <c r="E86" s="376"/>
      <c r="F86" s="376"/>
      <c r="G86" s="376"/>
      <c r="H86" s="376"/>
      <c r="I86" s="376"/>
      <c r="J86" s="376"/>
      <c r="K86" s="376"/>
      <c r="L86" s="376"/>
      <c r="M86" s="376"/>
      <c r="N86" s="376"/>
      <c r="O86" s="376"/>
      <c r="P86" s="376"/>
      <c r="Q86" s="376"/>
      <c r="R86" s="376"/>
      <c r="S86" s="376"/>
      <c r="T86" s="376"/>
      <c r="U86" s="376"/>
      <c r="V86" s="376"/>
      <c r="W86" s="376"/>
      <c r="X86" s="376"/>
      <c r="Y86" s="376"/>
    </row>
    <row r="87" spans="2:25" x14ac:dyDescent="0.2">
      <c r="B87" s="376" t="s">
        <v>603</v>
      </c>
      <c r="C87" s="376"/>
      <c r="D87" s="376"/>
      <c r="E87" s="376"/>
      <c r="F87" s="376"/>
      <c r="G87" s="376"/>
      <c r="H87" s="376"/>
      <c r="I87" s="376"/>
      <c r="J87" s="376"/>
      <c r="K87" s="376"/>
      <c r="L87" s="376"/>
      <c r="M87" s="376"/>
      <c r="N87" s="376"/>
      <c r="O87" s="376"/>
      <c r="P87" s="376"/>
      <c r="Q87" s="376"/>
      <c r="R87" s="376"/>
      <c r="S87" s="376"/>
      <c r="T87" s="376"/>
      <c r="U87" s="376"/>
      <c r="V87" s="376"/>
      <c r="W87" s="376"/>
      <c r="X87" s="376"/>
      <c r="Y87" s="376"/>
    </row>
    <row r="88" spans="2:25" x14ac:dyDescent="0.2">
      <c r="B88" s="376" t="s">
        <v>604</v>
      </c>
      <c r="C88" s="376"/>
      <c r="D88" s="376"/>
      <c r="E88" s="376"/>
      <c r="F88" s="376"/>
      <c r="G88" s="376"/>
      <c r="H88" s="376"/>
      <c r="I88" s="376"/>
      <c r="J88" s="376"/>
      <c r="K88" s="376"/>
      <c r="L88" s="376"/>
      <c r="M88" s="376"/>
      <c r="N88" s="376"/>
      <c r="O88" s="376"/>
      <c r="P88" s="376"/>
      <c r="Q88" s="376"/>
      <c r="R88" s="376"/>
      <c r="S88" s="376"/>
      <c r="T88" s="376"/>
      <c r="U88" s="376"/>
      <c r="V88" s="376"/>
      <c r="W88" s="376"/>
      <c r="X88" s="376"/>
      <c r="Y88" s="376"/>
    </row>
    <row r="89" spans="2:25" x14ac:dyDescent="0.2">
      <c r="B89" s="376">
        <v>4</v>
      </c>
      <c r="C89" s="376"/>
      <c r="D89" s="376"/>
      <c r="E89" s="376"/>
      <c r="F89" s="376"/>
      <c r="G89" s="376"/>
      <c r="H89" s="376"/>
      <c r="I89" s="376"/>
      <c r="J89" s="376"/>
      <c r="K89" s="376"/>
      <c r="L89" s="376"/>
      <c r="M89" s="376"/>
      <c r="N89" s="376"/>
      <c r="O89" s="376"/>
      <c r="P89" s="376"/>
      <c r="Q89" s="376"/>
      <c r="R89" s="376"/>
      <c r="S89" s="376"/>
      <c r="T89" s="376"/>
      <c r="U89" s="376"/>
      <c r="V89" s="376"/>
      <c r="W89" s="376"/>
      <c r="X89" s="376"/>
      <c r="Y89" s="376"/>
    </row>
    <row r="90" spans="2:25" x14ac:dyDescent="0.2">
      <c r="C90" s="376" t="s">
        <v>605</v>
      </c>
      <c r="D90" s="376"/>
      <c r="E90" s="376"/>
      <c r="F90" s="376"/>
      <c r="G90" s="376"/>
      <c r="H90" s="376"/>
      <c r="I90" s="376"/>
      <c r="J90" s="376"/>
      <c r="K90" s="376"/>
      <c r="L90" s="376"/>
      <c r="M90" s="376"/>
      <c r="N90" s="376"/>
      <c r="O90" s="376"/>
      <c r="P90" s="376"/>
      <c r="Q90" s="376"/>
      <c r="R90" s="376"/>
      <c r="S90" s="376"/>
      <c r="T90" s="376"/>
      <c r="U90" s="376"/>
      <c r="V90" s="376"/>
      <c r="W90" s="376"/>
      <c r="X90" s="376"/>
      <c r="Y90" s="376"/>
    </row>
    <row r="91" spans="2:25" x14ac:dyDescent="0.2">
      <c r="B91" s="376" t="s">
        <v>606</v>
      </c>
      <c r="C91" s="376"/>
      <c r="D91" s="376"/>
      <c r="E91" s="376"/>
      <c r="F91" s="376"/>
      <c r="G91" s="376"/>
      <c r="H91" s="376"/>
      <c r="I91" s="376"/>
      <c r="J91" s="376"/>
      <c r="K91" s="376"/>
      <c r="L91" s="376"/>
      <c r="M91" s="376"/>
      <c r="N91" s="376"/>
      <c r="O91" s="376"/>
      <c r="P91" s="376"/>
      <c r="Q91" s="376"/>
      <c r="R91" s="376"/>
      <c r="S91" s="376"/>
      <c r="T91" s="376"/>
      <c r="U91" s="376"/>
      <c r="V91" s="376"/>
      <c r="W91" s="376"/>
      <c r="X91" s="376"/>
      <c r="Y91" s="376"/>
    </row>
    <row r="92" spans="2:25" x14ac:dyDescent="0.2">
      <c r="B92" s="376" t="s">
        <v>607</v>
      </c>
      <c r="C92" s="376"/>
      <c r="D92" s="376"/>
      <c r="E92" s="376"/>
      <c r="F92" s="376"/>
      <c r="G92" s="376"/>
      <c r="H92" s="376"/>
      <c r="I92" s="376"/>
      <c r="J92" s="376"/>
      <c r="K92" s="376"/>
      <c r="L92" s="376"/>
      <c r="M92" s="376"/>
      <c r="N92" s="376"/>
      <c r="O92" s="376"/>
      <c r="P92" s="376"/>
      <c r="Q92" s="376"/>
      <c r="R92" s="376"/>
      <c r="S92" s="376"/>
      <c r="T92" s="376"/>
      <c r="U92" s="376"/>
      <c r="V92" s="376"/>
      <c r="W92" s="376"/>
      <c r="X92" s="376"/>
      <c r="Y92" s="376"/>
    </row>
    <row r="93" spans="2:25" x14ac:dyDescent="0.2">
      <c r="B93" s="376" t="s">
        <v>608</v>
      </c>
      <c r="C93" s="376"/>
      <c r="D93" s="376"/>
      <c r="E93" s="376"/>
      <c r="F93" s="376"/>
      <c r="G93" s="376"/>
      <c r="H93" s="376"/>
      <c r="I93" s="376"/>
      <c r="J93" s="376"/>
      <c r="K93" s="376"/>
      <c r="L93" s="376"/>
      <c r="M93" s="376"/>
      <c r="N93" s="376"/>
      <c r="O93" s="376"/>
      <c r="P93" s="376"/>
      <c r="Q93" s="376"/>
      <c r="R93" s="376"/>
      <c r="S93" s="376"/>
      <c r="T93" s="376"/>
      <c r="U93" s="376"/>
      <c r="V93" s="376"/>
      <c r="W93" s="376"/>
      <c r="X93" s="376"/>
      <c r="Y93" s="376"/>
    </row>
    <row r="94" spans="2:25" x14ac:dyDescent="0.2">
      <c r="B94" s="376" t="s">
        <v>609</v>
      </c>
      <c r="C94" s="376"/>
      <c r="D94" s="376"/>
      <c r="E94" s="376"/>
      <c r="F94" s="376"/>
      <c r="G94" s="376"/>
      <c r="H94" s="376"/>
      <c r="I94" s="376"/>
      <c r="J94" s="376"/>
      <c r="K94" s="376"/>
      <c r="L94" s="376"/>
      <c r="M94" s="376"/>
      <c r="N94" s="376"/>
      <c r="O94" s="376"/>
      <c r="P94" s="376"/>
      <c r="Q94" s="376"/>
      <c r="R94" s="376"/>
      <c r="S94" s="376"/>
      <c r="T94" s="376"/>
      <c r="U94" s="376"/>
      <c r="V94" s="376"/>
      <c r="W94" s="376"/>
      <c r="X94" s="376"/>
      <c r="Y94" s="376"/>
    </row>
    <row r="95" spans="2:25" x14ac:dyDescent="0.2">
      <c r="B95" s="376" t="s">
        <v>610</v>
      </c>
      <c r="C95" s="376"/>
      <c r="D95" s="376"/>
      <c r="E95" s="376"/>
      <c r="F95" s="376"/>
      <c r="G95" s="376"/>
      <c r="H95" s="376"/>
      <c r="I95" s="376"/>
      <c r="J95" s="376"/>
      <c r="K95" s="376"/>
      <c r="L95" s="376"/>
      <c r="M95" s="376"/>
      <c r="N95" s="376"/>
      <c r="O95" s="376"/>
      <c r="P95" s="376"/>
      <c r="Q95" s="376"/>
      <c r="R95" s="376"/>
      <c r="S95" s="376"/>
      <c r="T95" s="376"/>
      <c r="U95" s="376"/>
      <c r="V95" s="376"/>
      <c r="W95" s="376"/>
      <c r="X95" s="376"/>
      <c r="Y95" s="376"/>
    </row>
    <row r="96" spans="2:25" x14ac:dyDescent="0.2">
      <c r="B96" s="376" t="s">
        <v>611</v>
      </c>
      <c r="C96" s="376"/>
      <c r="D96" s="376"/>
      <c r="E96" s="376"/>
      <c r="F96" s="376"/>
      <c r="G96" s="376"/>
      <c r="H96" s="376"/>
      <c r="I96" s="376"/>
      <c r="J96" s="376"/>
      <c r="K96" s="376"/>
      <c r="L96" s="376"/>
      <c r="M96" s="376"/>
      <c r="N96" s="376"/>
      <c r="O96" s="376"/>
      <c r="P96" s="376"/>
      <c r="Q96" s="376"/>
      <c r="R96" s="376"/>
      <c r="S96" s="376"/>
      <c r="T96" s="376"/>
      <c r="U96" s="376"/>
      <c r="V96" s="376"/>
      <c r="W96" s="376"/>
      <c r="X96" s="376"/>
      <c r="Y96" s="376"/>
    </row>
    <row r="97" spans="2:25" x14ac:dyDescent="0.2">
      <c r="B97" s="376" t="s">
        <v>612</v>
      </c>
      <c r="C97" s="376"/>
      <c r="D97" s="376"/>
      <c r="E97" s="376"/>
      <c r="F97" s="376"/>
      <c r="G97" s="376"/>
      <c r="H97" s="376"/>
      <c r="I97" s="376"/>
      <c r="J97" s="376"/>
      <c r="K97" s="376"/>
      <c r="L97" s="376"/>
      <c r="M97" s="376"/>
      <c r="N97" s="376"/>
      <c r="O97" s="376"/>
      <c r="P97" s="376"/>
      <c r="Q97" s="376"/>
      <c r="R97" s="376"/>
      <c r="S97" s="376"/>
      <c r="T97" s="376"/>
      <c r="U97" s="376"/>
      <c r="V97" s="376"/>
      <c r="W97" s="376"/>
      <c r="X97" s="376"/>
      <c r="Y97" s="376"/>
    </row>
    <row r="98" spans="2:25" x14ac:dyDescent="0.2">
      <c r="B98" s="376" t="s">
        <v>613</v>
      </c>
      <c r="C98" s="376"/>
      <c r="D98" s="376"/>
      <c r="E98" s="376"/>
      <c r="F98" s="376"/>
      <c r="G98" s="376"/>
      <c r="H98" s="376"/>
      <c r="I98" s="376"/>
      <c r="J98" s="376"/>
      <c r="K98" s="376"/>
      <c r="L98" s="376"/>
      <c r="M98" s="376"/>
      <c r="N98" s="376"/>
      <c r="O98" s="376"/>
      <c r="P98" s="376"/>
      <c r="Q98" s="376"/>
      <c r="R98" s="376"/>
      <c r="S98" s="376"/>
      <c r="T98" s="376"/>
      <c r="U98" s="376"/>
      <c r="V98" s="376"/>
      <c r="W98" s="376"/>
      <c r="X98" s="376"/>
      <c r="Y98" s="376"/>
    </row>
    <row r="99" spans="2:25" x14ac:dyDescent="0.2">
      <c r="B99" s="376" t="s">
        <v>614</v>
      </c>
      <c r="C99" s="376"/>
      <c r="D99" s="376"/>
      <c r="E99" s="376"/>
      <c r="F99" s="376"/>
      <c r="G99" s="376"/>
      <c r="H99" s="376"/>
      <c r="I99" s="376"/>
      <c r="J99" s="376"/>
      <c r="K99" s="376"/>
      <c r="L99" s="376"/>
      <c r="M99" s="376"/>
      <c r="N99" s="376"/>
      <c r="O99" s="376"/>
      <c r="P99" s="376"/>
      <c r="Q99" s="376"/>
      <c r="R99" s="376"/>
      <c r="S99" s="376"/>
      <c r="T99" s="376"/>
      <c r="U99" s="376"/>
      <c r="V99" s="376"/>
      <c r="W99" s="376"/>
      <c r="X99" s="376"/>
      <c r="Y99" s="376"/>
    </row>
    <row r="100" spans="2:25" x14ac:dyDescent="0.2">
      <c r="C100" s="376" t="s">
        <v>615</v>
      </c>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row>
    <row r="101" spans="2:25" x14ac:dyDescent="0.2">
      <c r="B101" s="376" t="s">
        <v>616</v>
      </c>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row>
    <row r="102" spans="2:25" x14ac:dyDescent="0.2">
      <c r="B102" s="376" t="s">
        <v>617</v>
      </c>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row>
    <row r="103" spans="2:25" x14ac:dyDescent="0.2">
      <c r="B103" s="376" t="s">
        <v>618</v>
      </c>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row>
    <row r="104" spans="2:25" x14ac:dyDescent="0.2">
      <c r="B104" s="376" t="s">
        <v>619</v>
      </c>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row>
    <row r="105" spans="2:25" x14ac:dyDescent="0.2">
      <c r="B105" s="376" t="s">
        <v>620</v>
      </c>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row>
    <row r="106" spans="2:25" x14ac:dyDescent="0.2">
      <c r="B106" s="376" t="s">
        <v>621</v>
      </c>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row>
    <row r="107" spans="2:25" x14ac:dyDescent="0.2">
      <c r="C107" s="376" t="s">
        <v>622</v>
      </c>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row>
    <row r="108" spans="2:25" x14ac:dyDescent="0.2">
      <c r="B108" s="376" t="s">
        <v>623</v>
      </c>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row>
    <row r="109" spans="2:25" x14ac:dyDescent="0.2">
      <c r="B109" s="376" t="s">
        <v>624</v>
      </c>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row>
    <row r="110" spans="2:25" x14ac:dyDescent="0.2">
      <c r="B110" s="376" t="s">
        <v>625</v>
      </c>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row>
    <row r="111" spans="2:25" x14ac:dyDescent="0.2">
      <c r="B111" s="376" t="s">
        <v>626</v>
      </c>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row>
    <row r="112" spans="2:25" x14ac:dyDescent="0.2">
      <c r="B112" s="376" t="s">
        <v>627</v>
      </c>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row>
    <row r="113" spans="2:25" x14ac:dyDescent="0.2">
      <c r="C113" s="376" t="s">
        <v>628</v>
      </c>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row>
    <row r="114" spans="2:25" x14ac:dyDescent="0.2">
      <c r="B114" s="376" t="s">
        <v>629</v>
      </c>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row>
    <row r="115" spans="2:25" x14ac:dyDescent="0.2">
      <c r="B115" s="376" t="s">
        <v>630</v>
      </c>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row>
    <row r="116" spans="2:25" x14ac:dyDescent="0.2">
      <c r="B116" s="376" t="s">
        <v>631</v>
      </c>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row>
    <row r="117" spans="2:25" x14ac:dyDescent="0.2">
      <c r="B117" s="376" t="s">
        <v>632</v>
      </c>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row>
    <row r="118" spans="2:25" x14ac:dyDescent="0.2">
      <c r="B118" s="376" t="s">
        <v>633</v>
      </c>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row>
    <row r="119" spans="2:25" x14ac:dyDescent="0.2">
      <c r="B119" s="376" t="s">
        <v>634</v>
      </c>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row>
    <row r="120" spans="2:25" x14ac:dyDescent="0.2">
      <c r="B120" s="376" t="s">
        <v>635</v>
      </c>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row>
    <row r="121" spans="2:25" x14ac:dyDescent="0.2">
      <c r="B121" s="376" t="s">
        <v>636</v>
      </c>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row>
    <row r="122" spans="2:25" x14ac:dyDescent="0.2">
      <c r="B122" s="376" t="s">
        <v>637</v>
      </c>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row>
    <row r="123" spans="2:25" x14ac:dyDescent="0.2">
      <c r="B123" s="376" t="s">
        <v>638</v>
      </c>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row>
    <row r="124" spans="2:25" x14ac:dyDescent="0.2">
      <c r="B124" s="376" t="s">
        <v>639</v>
      </c>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row>
    <row r="125" spans="2:25" x14ac:dyDescent="0.2">
      <c r="B125" s="376" t="s">
        <v>640</v>
      </c>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row>
    <row r="126" spans="2:25" x14ac:dyDescent="0.2">
      <c r="C126" s="376" t="s">
        <v>641</v>
      </c>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row>
    <row r="127" spans="2:25" x14ac:dyDescent="0.2">
      <c r="B127" s="376" t="s">
        <v>642</v>
      </c>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row>
    <row r="128" spans="2:25" x14ac:dyDescent="0.2">
      <c r="B128" s="376" t="s">
        <v>643</v>
      </c>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row>
    <row r="129" spans="2:25" x14ac:dyDescent="0.2">
      <c r="B129" s="376" t="s">
        <v>644</v>
      </c>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row>
    <row r="130" spans="2:25" x14ac:dyDescent="0.2">
      <c r="B130" s="376" t="s">
        <v>645</v>
      </c>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row>
    <row r="131" spans="2:25" x14ac:dyDescent="0.2">
      <c r="C131" s="376" t="s">
        <v>646</v>
      </c>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row>
    <row r="132" spans="2:25" x14ac:dyDescent="0.2">
      <c r="B132" s="376" t="s">
        <v>647</v>
      </c>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row>
    <row r="133" spans="2:25" x14ac:dyDescent="0.2">
      <c r="B133" s="376" t="s">
        <v>648</v>
      </c>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row>
    <row r="134" spans="2:25" x14ac:dyDescent="0.2">
      <c r="B134" s="376" t="s">
        <v>649</v>
      </c>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row>
    <row r="135" spans="2:25" x14ac:dyDescent="0.2">
      <c r="B135" s="376" t="s">
        <v>650</v>
      </c>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row>
    <row r="136" spans="2:25" x14ac:dyDescent="0.2">
      <c r="B136" s="376" t="s">
        <v>651</v>
      </c>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row>
    <row r="137" spans="2:25" x14ac:dyDescent="0.2">
      <c r="B137" s="376" t="s">
        <v>652</v>
      </c>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row>
    <row r="138" spans="2:25" x14ac:dyDescent="0.2">
      <c r="B138" s="376" t="s">
        <v>653</v>
      </c>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row>
    <row r="139" spans="2:25" x14ac:dyDescent="0.2">
      <c r="B139" s="376" t="s">
        <v>654</v>
      </c>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row>
    <row r="140" spans="2:25" x14ac:dyDescent="0.2">
      <c r="B140" s="376" t="s">
        <v>655</v>
      </c>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row>
    <row r="141" spans="2:25" x14ac:dyDescent="0.2">
      <c r="B141" s="376" t="s">
        <v>656</v>
      </c>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row>
    <row r="142" spans="2:25" x14ac:dyDescent="0.2">
      <c r="B142" s="376" t="s">
        <v>657</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row>
    <row r="143" spans="2:25" x14ac:dyDescent="0.2">
      <c r="B143" s="376" t="s">
        <v>658</v>
      </c>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row>
    <row r="144" spans="2:25" x14ac:dyDescent="0.2">
      <c r="B144" s="376" t="s">
        <v>659</v>
      </c>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row>
    <row r="145" spans="2:25" x14ac:dyDescent="0.2">
      <c r="B145" s="376" t="s">
        <v>660</v>
      </c>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row>
    <row r="146" spans="2:25" x14ac:dyDescent="0.2">
      <c r="B146" s="376" t="s">
        <v>661</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row>
    <row r="147" spans="2:25" x14ac:dyDescent="0.2">
      <c r="C147" s="376" t="s">
        <v>662</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row>
    <row r="148" spans="2:25" x14ac:dyDescent="0.2">
      <c r="B148" s="376" t="s">
        <v>663</v>
      </c>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row>
    <row r="149" spans="2:25" x14ac:dyDescent="0.2">
      <c r="B149" s="376" t="s">
        <v>664</v>
      </c>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row>
    <row r="150" spans="2:25" x14ac:dyDescent="0.2">
      <c r="B150" s="376" t="s">
        <v>665</v>
      </c>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row>
    <row r="151" spans="2:25" x14ac:dyDescent="0.2">
      <c r="B151" s="376" t="s">
        <v>666</v>
      </c>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row>
    <row r="152" spans="2:25" x14ac:dyDescent="0.2">
      <c r="B152" s="376" t="s">
        <v>667</v>
      </c>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row>
    <row r="153" spans="2:25" x14ac:dyDescent="0.2">
      <c r="B153" s="376" t="s">
        <v>668</v>
      </c>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row>
    <row r="154" spans="2:25" x14ac:dyDescent="0.2">
      <c r="B154" s="376" t="s">
        <v>669</v>
      </c>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76"/>
    </row>
    <row r="155" spans="2:25" x14ac:dyDescent="0.2">
      <c r="B155" s="376" t="s">
        <v>670</v>
      </c>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row>
    <row r="156" spans="2:25" x14ac:dyDescent="0.2">
      <c r="B156" s="376" t="s">
        <v>671</v>
      </c>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row>
    <row r="157" spans="2:25" x14ac:dyDescent="0.2">
      <c r="B157" s="376" t="s">
        <v>672</v>
      </c>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row>
    <row r="158" spans="2:25" x14ac:dyDescent="0.2">
      <c r="B158" s="376" t="s">
        <v>673</v>
      </c>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row>
    <row r="159" spans="2:25" x14ac:dyDescent="0.2">
      <c r="B159" s="376" t="s">
        <v>674</v>
      </c>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row>
    <row r="160" spans="2:25" x14ac:dyDescent="0.2">
      <c r="C160" s="376" t="s">
        <v>675</v>
      </c>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row>
    <row r="161" spans="2:25" x14ac:dyDescent="0.2">
      <c r="B161" s="376" t="s">
        <v>676</v>
      </c>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row>
    <row r="162" spans="2:25" x14ac:dyDescent="0.2">
      <c r="B162" s="376" t="s">
        <v>677</v>
      </c>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row>
    <row r="163" spans="2:25" x14ac:dyDescent="0.2">
      <c r="B163" s="376" t="s">
        <v>678</v>
      </c>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row>
    <row r="164" spans="2:25" x14ac:dyDescent="0.2">
      <c r="B164" s="376" t="s">
        <v>679</v>
      </c>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row>
    <row r="165" spans="2:25" x14ac:dyDescent="0.2">
      <c r="C165" s="376" t="s">
        <v>680</v>
      </c>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row>
    <row r="166" spans="2:25" x14ac:dyDescent="0.2">
      <c r="B166" s="376" t="s">
        <v>681</v>
      </c>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row>
    <row r="167" spans="2:25" x14ac:dyDescent="0.2">
      <c r="B167" s="376" t="s">
        <v>682</v>
      </c>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row>
    <row r="168" spans="2:25" x14ac:dyDescent="0.2">
      <c r="B168" s="376" t="s">
        <v>683</v>
      </c>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row>
    <row r="169" spans="2:25" x14ac:dyDescent="0.2">
      <c r="B169" s="376" t="s">
        <v>684</v>
      </c>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row>
    <row r="170" spans="2:25" x14ac:dyDescent="0.2">
      <c r="B170" s="376" t="s">
        <v>685</v>
      </c>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row>
    <row r="171" spans="2:25" x14ac:dyDescent="0.2">
      <c r="B171" s="376" t="s">
        <v>686</v>
      </c>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row>
    <row r="172" spans="2:25" x14ac:dyDescent="0.2">
      <c r="B172" s="376" t="s">
        <v>687</v>
      </c>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row>
    <row r="173" spans="2:25" x14ac:dyDescent="0.2">
      <c r="C173" s="376" t="s">
        <v>688</v>
      </c>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row>
    <row r="174" spans="2:25" x14ac:dyDescent="0.2">
      <c r="B174" s="376" t="s">
        <v>689</v>
      </c>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row>
    <row r="175" spans="2:25" x14ac:dyDescent="0.2">
      <c r="B175" s="376" t="s">
        <v>690</v>
      </c>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row>
    <row r="176" spans="2:25" x14ac:dyDescent="0.2">
      <c r="B176" s="376" t="s">
        <v>691</v>
      </c>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row>
    <row r="177" spans="2:25" x14ac:dyDescent="0.2">
      <c r="B177" s="376" t="s">
        <v>692</v>
      </c>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row>
    <row r="178" spans="2:25" x14ac:dyDescent="0.2">
      <c r="B178" s="376" t="s">
        <v>693</v>
      </c>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row>
    <row r="179" spans="2:25" x14ac:dyDescent="0.2">
      <c r="B179" s="376" t="s">
        <v>694</v>
      </c>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row>
    <row r="180" spans="2:25" x14ac:dyDescent="0.2">
      <c r="B180" s="376" t="s">
        <v>695</v>
      </c>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row>
    <row r="181" spans="2:25" x14ac:dyDescent="0.2">
      <c r="B181" s="376" t="s">
        <v>696</v>
      </c>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row>
    <row r="182" spans="2:25" x14ac:dyDescent="0.2">
      <c r="B182" s="376" t="s">
        <v>697</v>
      </c>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row>
    <row r="183" spans="2:25" x14ac:dyDescent="0.2">
      <c r="C183" s="376" t="s">
        <v>698</v>
      </c>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row>
    <row r="184" spans="2:25" x14ac:dyDescent="0.2">
      <c r="B184" s="376" t="s">
        <v>699</v>
      </c>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row>
    <row r="185" spans="2:25" x14ac:dyDescent="0.2">
      <c r="B185" s="376" t="s">
        <v>700</v>
      </c>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row>
    <row r="186" spans="2:25" x14ac:dyDescent="0.2">
      <c r="B186" s="376" t="s">
        <v>701</v>
      </c>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row>
    <row r="187" spans="2:25" x14ac:dyDescent="0.2">
      <c r="B187" s="376" t="s">
        <v>702</v>
      </c>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row>
    <row r="188" spans="2:25" x14ac:dyDescent="0.2">
      <c r="C188" s="376" t="s">
        <v>703</v>
      </c>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row>
    <row r="189" spans="2:25" x14ac:dyDescent="0.2">
      <c r="B189" s="376" t="s">
        <v>704</v>
      </c>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row>
    <row r="190" spans="2:25" x14ac:dyDescent="0.2">
      <c r="B190" s="376"/>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row>
    <row r="191" spans="2:25" x14ac:dyDescent="0.2">
      <c r="B191" s="448" t="s">
        <v>705</v>
      </c>
      <c r="C191" s="448"/>
      <c r="D191" s="448"/>
      <c r="E191" s="448"/>
      <c r="F191" s="448"/>
      <c r="G191" s="448"/>
      <c r="H191" s="448"/>
      <c r="I191" s="448"/>
      <c r="J191" s="448"/>
      <c r="K191" s="448"/>
      <c r="L191" s="448"/>
      <c r="M191" s="448"/>
      <c r="N191" s="448"/>
      <c r="O191" s="448"/>
      <c r="P191" s="448"/>
      <c r="Q191" s="448"/>
      <c r="R191" s="448"/>
      <c r="S191" s="448"/>
      <c r="T191" s="448"/>
      <c r="U191" s="448"/>
      <c r="V191" s="448"/>
      <c r="W191" s="448"/>
      <c r="X191" s="448"/>
      <c r="Y191" s="376"/>
    </row>
    <row r="192" spans="2:25" x14ac:dyDescent="0.2">
      <c r="B192" s="448" t="s">
        <v>706</v>
      </c>
      <c r="C192" s="448"/>
      <c r="D192" s="448"/>
      <c r="E192" s="448"/>
      <c r="F192" s="448"/>
      <c r="G192" s="448"/>
      <c r="H192" s="448"/>
      <c r="I192" s="448"/>
      <c r="J192" s="448"/>
      <c r="K192" s="448"/>
      <c r="L192" s="448"/>
      <c r="M192" s="448"/>
      <c r="N192" s="448"/>
      <c r="O192" s="448"/>
      <c r="P192" s="448"/>
      <c r="Q192" s="448"/>
      <c r="R192" s="448"/>
      <c r="S192" s="448"/>
      <c r="T192" s="448"/>
      <c r="U192" s="448"/>
      <c r="V192" s="448"/>
      <c r="W192" s="448"/>
      <c r="X192" s="448"/>
      <c r="Y192" s="376"/>
    </row>
    <row r="193" spans="2:25" x14ac:dyDescent="0.2">
      <c r="B193" s="563">
        <v>1</v>
      </c>
      <c r="C193" s="584" t="s">
        <v>1829</v>
      </c>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376"/>
    </row>
    <row r="194" spans="2:25" x14ac:dyDescent="0.2">
      <c r="B194" s="563"/>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376"/>
    </row>
    <row r="195" spans="2:25" x14ac:dyDescent="0.2">
      <c r="B195" s="563">
        <v>2</v>
      </c>
      <c r="C195" s="585" t="s">
        <v>1830</v>
      </c>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376"/>
    </row>
    <row r="196" spans="2:25" x14ac:dyDescent="0.2">
      <c r="B196" s="563"/>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376"/>
    </row>
    <row r="197" spans="2:25" x14ac:dyDescent="0.2">
      <c r="B197" s="545">
        <v>3</v>
      </c>
      <c r="C197" s="534" t="s">
        <v>1831</v>
      </c>
      <c r="D197" s="534"/>
      <c r="E197" s="534"/>
      <c r="F197" s="534"/>
      <c r="G197" s="534"/>
      <c r="H197" s="534"/>
      <c r="I197" s="534"/>
      <c r="J197" s="534"/>
      <c r="K197" s="534"/>
      <c r="L197" s="534"/>
      <c r="M197" s="534"/>
      <c r="N197" s="534"/>
      <c r="O197" s="534"/>
      <c r="P197" s="534"/>
      <c r="Q197" s="534"/>
      <c r="R197" s="534"/>
      <c r="S197" s="534"/>
      <c r="T197" s="534"/>
      <c r="U197" s="534"/>
      <c r="V197" s="534"/>
      <c r="W197" s="534"/>
      <c r="X197" s="534"/>
      <c r="Y197" s="376"/>
    </row>
    <row r="198" spans="2:25" x14ac:dyDescent="0.2">
      <c r="B198" s="546"/>
      <c r="C198" s="534"/>
      <c r="D198" s="534"/>
      <c r="E198" s="534"/>
      <c r="F198" s="534"/>
      <c r="G198" s="534"/>
      <c r="H198" s="534"/>
      <c r="I198" s="534"/>
      <c r="J198" s="534"/>
      <c r="K198" s="534"/>
      <c r="L198" s="534"/>
      <c r="M198" s="534"/>
      <c r="N198" s="534"/>
      <c r="O198" s="534"/>
      <c r="P198" s="534"/>
      <c r="Q198" s="534"/>
      <c r="R198" s="534"/>
      <c r="S198" s="534"/>
      <c r="T198" s="534"/>
      <c r="U198" s="534"/>
      <c r="V198" s="534"/>
      <c r="W198" s="534"/>
      <c r="X198" s="534"/>
      <c r="Y198" s="376"/>
    </row>
    <row r="199" spans="2:25" x14ac:dyDescent="0.2">
      <c r="B199" s="546"/>
      <c r="C199" s="534"/>
      <c r="D199" s="534"/>
      <c r="E199" s="534"/>
      <c r="F199" s="534"/>
      <c r="G199" s="534"/>
      <c r="H199" s="534"/>
      <c r="I199" s="534"/>
      <c r="J199" s="534"/>
      <c r="K199" s="534"/>
      <c r="L199" s="534"/>
      <c r="M199" s="534"/>
      <c r="N199" s="534"/>
      <c r="O199" s="534"/>
      <c r="P199" s="534"/>
      <c r="Q199" s="534"/>
      <c r="R199" s="534"/>
      <c r="S199" s="534"/>
      <c r="T199" s="534"/>
      <c r="U199" s="534"/>
      <c r="V199" s="534"/>
      <c r="W199" s="534"/>
      <c r="X199" s="534"/>
      <c r="Y199" s="376"/>
    </row>
    <row r="200" spans="2:25" x14ac:dyDescent="0.2">
      <c r="B200" s="547"/>
      <c r="C200" s="534"/>
      <c r="D200" s="534"/>
      <c r="E200" s="534"/>
      <c r="F200" s="534"/>
      <c r="G200" s="534"/>
      <c r="H200" s="534"/>
      <c r="I200" s="534"/>
      <c r="J200" s="534"/>
      <c r="K200" s="534"/>
      <c r="L200" s="534"/>
      <c r="M200" s="534"/>
      <c r="N200" s="534"/>
      <c r="O200" s="534"/>
      <c r="P200" s="534"/>
      <c r="Q200" s="534"/>
      <c r="R200" s="534"/>
      <c r="S200" s="534"/>
      <c r="T200" s="534"/>
      <c r="U200" s="534"/>
      <c r="V200" s="534"/>
      <c r="W200" s="534"/>
      <c r="X200" s="534"/>
      <c r="Y200" s="376"/>
    </row>
    <row r="201" spans="2:25" x14ac:dyDescent="0.2">
      <c r="C201" s="384"/>
      <c r="D201" s="384"/>
      <c r="E201" s="384"/>
      <c r="F201" s="384"/>
      <c r="G201" s="384"/>
      <c r="H201" s="384"/>
      <c r="I201" s="384"/>
      <c r="J201" s="384"/>
      <c r="K201" s="384"/>
      <c r="L201" s="384"/>
      <c r="M201" s="384"/>
      <c r="N201" s="384"/>
      <c r="O201" s="384"/>
      <c r="P201" s="384"/>
      <c r="Q201" s="384"/>
      <c r="R201" s="384"/>
      <c r="S201" s="384"/>
      <c r="T201" s="384"/>
      <c r="U201" s="384"/>
      <c r="V201" s="384"/>
      <c r="W201" s="384"/>
      <c r="X201" s="384"/>
      <c r="Y201" s="376"/>
    </row>
    <row r="202" spans="2:25" x14ac:dyDescent="0.2">
      <c r="C202" s="376" t="s">
        <v>708</v>
      </c>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row>
    <row r="203" spans="2:25" x14ac:dyDescent="0.2">
      <c r="B203" s="376" t="s">
        <v>709</v>
      </c>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row>
    <row r="204" spans="2:25" x14ac:dyDescent="0.2">
      <c r="B204" s="376" t="s">
        <v>710</v>
      </c>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row>
    <row r="205" spans="2:25" x14ac:dyDescent="0.2">
      <c r="B205" s="376" t="s">
        <v>711</v>
      </c>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row>
    <row r="206" spans="2:25" x14ac:dyDescent="0.2">
      <c r="C206" s="376" t="s">
        <v>712</v>
      </c>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row>
    <row r="207" spans="2:25" x14ac:dyDescent="0.2">
      <c r="B207" s="376" t="s">
        <v>713</v>
      </c>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row>
    <row r="208" spans="2:25" x14ac:dyDescent="0.2">
      <c r="B208" s="376" t="s">
        <v>714</v>
      </c>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row>
    <row r="209" spans="2:25" x14ac:dyDescent="0.2">
      <c r="B209" s="376" t="s">
        <v>715</v>
      </c>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row>
    <row r="210" spans="2:25" x14ac:dyDescent="0.2">
      <c r="B210" s="376" t="s">
        <v>716</v>
      </c>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row>
    <row r="211" spans="2:25" x14ac:dyDescent="0.2">
      <c r="C211" s="376" t="s">
        <v>717</v>
      </c>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row>
    <row r="212" spans="2:25" x14ac:dyDescent="0.2">
      <c r="B212" s="376" t="s">
        <v>718</v>
      </c>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row>
    <row r="213" spans="2:25" x14ac:dyDescent="0.2">
      <c r="B213" s="376" t="s">
        <v>719</v>
      </c>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row>
    <row r="214" spans="2:25" x14ac:dyDescent="0.2">
      <c r="B214" s="376" t="s">
        <v>720</v>
      </c>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row>
    <row r="215" spans="2:25" x14ac:dyDescent="0.2">
      <c r="B215" s="376" t="s">
        <v>721</v>
      </c>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row>
    <row r="216" spans="2:25" x14ac:dyDescent="0.2">
      <c r="B216" s="376" t="s">
        <v>722</v>
      </c>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row>
    <row r="217" spans="2:25" x14ac:dyDescent="0.2">
      <c r="C217" s="376" t="s">
        <v>723</v>
      </c>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row>
    <row r="218" spans="2:25" x14ac:dyDescent="0.2">
      <c r="B218" s="376" t="s">
        <v>724</v>
      </c>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row>
    <row r="219" spans="2:25" x14ac:dyDescent="0.2">
      <c r="B219" s="376" t="s">
        <v>725</v>
      </c>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row>
    <row r="220" spans="2:25" x14ac:dyDescent="0.2">
      <c r="B220" s="376" t="s">
        <v>726</v>
      </c>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row>
    <row r="221" spans="2:25" x14ac:dyDescent="0.2">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row>
    <row r="222" spans="2:25" x14ac:dyDescent="0.2">
      <c r="C222" s="376" t="s">
        <v>727</v>
      </c>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row>
    <row r="223" spans="2:25" x14ac:dyDescent="0.2">
      <c r="B223" s="376" t="s">
        <v>728</v>
      </c>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row>
    <row r="224" spans="2:25" x14ac:dyDescent="0.2">
      <c r="B224" s="376" t="s">
        <v>729</v>
      </c>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row>
    <row r="225" spans="2:25" x14ac:dyDescent="0.2">
      <c r="B225" s="376" t="s">
        <v>730</v>
      </c>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row>
    <row r="226" spans="2:25" x14ac:dyDescent="0.2">
      <c r="B226" s="376" t="s">
        <v>731</v>
      </c>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row>
    <row r="227" spans="2:25" x14ac:dyDescent="0.2">
      <c r="B227" s="376" t="s">
        <v>732</v>
      </c>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row>
    <row r="228" spans="2:25" x14ac:dyDescent="0.2">
      <c r="B228" s="376" t="s">
        <v>733</v>
      </c>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row>
    <row r="229" spans="2:25" x14ac:dyDescent="0.2">
      <c r="B229" s="376" t="s">
        <v>734</v>
      </c>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row>
    <row r="230" spans="2:25" x14ac:dyDescent="0.2">
      <c r="C230" s="376" t="s">
        <v>735</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row>
    <row r="231" spans="2:25" x14ac:dyDescent="0.2">
      <c r="B231" s="376" t="s">
        <v>736</v>
      </c>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row>
    <row r="232" spans="2:25" x14ac:dyDescent="0.2">
      <c r="B232" s="376" t="s">
        <v>737</v>
      </c>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row>
    <row r="233" spans="2:25" x14ac:dyDescent="0.2">
      <c r="B233" s="376" t="s">
        <v>738</v>
      </c>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row>
    <row r="234" spans="2:25" x14ac:dyDescent="0.2">
      <c r="B234" s="376" t="s">
        <v>690</v>
      </c>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row>
    <row r="235" spans="2:25" x14ac:dyDescent="0.2">
      <c r="B235" s="376" t="s">
        <v>739</v>
      </c>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row>
    <row r="236" spans="2:25" x14ac:dyDescent="0.2">
      <c r="C236" s="376" t="s">
        <v>740</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row>
    <row r="237" spans="2:25" x14ac:dyDescent="0.2">
      <c r="B237" s="376" t="s">
        <v>741</v>
      </c>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row>
    <row r="238" spans="2:25" x14ac:dyDescent="0.2">
      <c r="B238" s="376" t="s">
        <v>742</v>
      </c>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row>
    <row r="239" spans="2:25" x14ac:dyDescent="0.2">
      <c r="B239" s="376" t="s">
        <v>743</v>
      </c>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row>
    <row r="240" spans="2:25" x14ac:dyDescent="0.2">
      <c r="B240" s="376" t="s">
        <v>744</v>
      </c>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row>
    <row r="241" spans="2:25" x14ac:dyDescent="0.2">
      <c r="B241" s="376" t="s">
        <v>745</v>
      </c>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row>
    <row r="242" spans="2:25" x14ac:dyDescent="0.2">
      <c r="C242" s="376" t="s">
        <v>746</v>
      </c>
      <c r="D242" s="376"/>
      <c r="E242" s="376"/>
      <c r="F242" s="376"/>
      <c r="G242" s="376"/>
      <c r="H242" s="376"/>
      <c r="I242" s="376"/>
      <c r="J242" s="376"/>
      <c r="K242" s="376"/>
      <c r="L242" s="376"/>
      <c r="M242" s="376"/>
      <c r="N242" s="376"/>
      <c r="O242" s="376"/>
      <c r="P242" s="376"/>
      <c r="Q242" s="376"/>
      <c r="R242" s="376"/>
      <c r="S242" s="376"/>
      <c r="T242" s="376"/>
      <c r="U242" s="376"/>
      <c r="V242" s="376"/>
      <c r="W242" s="376"/>
      <c r="X242" s="376"/>
      <c r="Y242" s="376"/>
    </row>
    <row r="243" spans="2:25" x14ac:dyDescent="0.2">
      <c r="B243" s="376" t="s">
        <v>747</v>
      </c>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row>
    <row r="244" spans="2:25" x14ac:dyDescent="0.2">
      <c r="B244" s="376" t="s">
        <v>748</v>
      </c>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row>
    <row r="245" spans="2:25" x14ac:dyDescent="0.2">
      <c r="B245" s="376" t="s">
        <v>749</v>
      </c>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row>
    <row r="246" spans="2:25" x14ac:dyDescent="0.2">
      <c r="B246" s="376" t="s">
        <v>750</v>
      </c>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76"/>
      <c r="Y246" s="376"/>
    </row>
    <row r="247" spans="2:25" x14ac:dyDescent="0.2">
      <c r="B247" s="376" t="s">
        <v>751</v>
      </c>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76"/>
      <c r="Y247" s="376"/>
    </row>
    <row r="248" spans="2:25" x14ac:dyDescent="0.2">
      <c r="B248" s="376" t="s">
        <v>752</v>
      </c>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76"/>
      <c r="Y248" s="376"/>
    </row>
    <row r="249" spans="2:25" x14ac:dyDescent="0.2">
      <c r="B249" s="376" t="s">
        <v>753</v>
      </c>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row>
    <row r="250" spans="2:25" x14ac:dyDescent="0.2">
      <c r="B250" s="376" t="s">
        <v>754</v>
      </c>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row>
    <row r="251" spans="2:25" x14ac:dyDescent="0.2">
      <c r="B251" s="376" t="s">
        <v>755</v>
      </c>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76"/>
      <c r="Y251" s="376"/>
    </row>
    <row r="252" spans="2:25" x14ac:dyDescent="0.2">
      <c r="B252" s="376" t="s">
        <v>756</v>
      </c>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row>
    <row r="253" spans="2:25" x14ac:dyDescent="0.2">
      <c r="B253" s="376" t="s">
        <v>757</v>
      </c>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6"/>
    </row>
    <row r="254" spans="2:25" x14ac:dyDescent="0.2">
      <c r="B254" s="376" t="s">
        <v>758</v>
      </c>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76"/>
    </row>
    <row r="255" spans="2:25" x14ac:dyDescent="0.2">
      <c r="B255" s="376" t="s">
        <v>759</v>
      </c>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row>
    <row r="256" spans="2:25" x14ac:dyDescent="0.2">
      <c r="B256" s="376" t="s">
        <v>760</v>
      </c>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row>
    <row r="257" spans="2:25" x14ac:dyDescent="0.2">
      <c r="B257" s="376" t="s">
        <v>761</v>
      </c>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row>
    <row r="258" spans="2:25" x14ac:dyDescent="0.2">
      <c r="C258" s="376" t="s">
        <v>762</v>
      </c>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row>
    <row r="259" spans="2:25" x14ac:dyDescent="0.2">
      <c r="B259" s="376" t="s">
        <v>763</v>
      </c>
      <c r="C259" s="376"/>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row>
    <row r="260" spans="2:25" x14ac:dyDescent="0.2">
      <c r="B260" s="376" t="s">
        <v>764</v>
      </c>
      <c r="C260" s="376"/>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row>
    <row r="261" spans="2:25" x14ac:dyDescent="0.2">
      <c r="B261" s="376" t="s">
        <v>765</v>
      </c>
      <c r="C261" s="376"/>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row>
    <row r="262" spans="2:25" x14ac:dyDescent="0.2">
      <c r="B262" s="376" t="s">
        <v>766</v>
      </c>
      <c r="C262" s="376"/>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row>
    <row r="263" spans="2:25" x14ac:dyDescent="0.2">
      <c r="B263" s="376" t="s">
        <v>767</v>
      </c>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row>
    <row r="264" spans="2:25" x14ac:dyDescent="0.2">
      <c r="B264" s="376" t="s">
        <v>768</v>
      </c>
      <c r="C264" s="376"/>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row>
    <row r="265" spans="2:25" x14ac:dyDescent="0.2">
      <c r="B265" s="376" t="s">
        <v>769</v>
      </c>
      <c r="C265" s="376"/>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row>
    <row r="266" spans="2:25" x14ac:dyDescent="0.2">
      <c r="B266" s="376" t="s">
        <v>770</v>
      </c>
      <c r="C266" s="376"/>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row>
    <row r="267" spans="2:25" x14ac:dyDescent="0.2">
      <c r="C267" s="376" t="s">
        <v>771</v>
      </c>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row>
    <row r="268" spans="2:25" x14ac:dyDescent="0.2">
      <c r="B268" s="376" t="s">
        <v>772</v>
      </c>
      <c r="C268" s="376"/>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row>
    <row r="269" spans="2:25" x14ac:dyDescent="0.2">
      <c r="B269" s="376" t="s">
        <v>773</v>
      </c>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row>
    <row r="270" spans="2:25" x14ac:dyDescent="0.2">
      <c r="B270" s="376" t="s">
        <v>774</v>
      </c>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row>
    <row r="271" spans="2:25" x14ac:dyDescent="0.2">
      <c r="B271" s="376" t="s">
        <v>775</v>
      </c>
      <c r="C271" s="376"/>
      <c r="D271" s="376"/>
      <c r="E271" s="376"/>
      <c r="F271" s="376"/>
      <c r="G271" s="376"/>
      <c r="H271" s="376"/>
      <c r="I271" s="376"/>
      <c r="J271" s="376"/>
      <c r="K271" s="376"/>
      <c r="L271" s="376"/>
      <c r="M271" s="376"/>
      <c r="N271" s="376"/>
      <c r="O271" s="376"/>
      <c r="P271" s="376"/>
      <c r="Q271" s="376"/>
      <c r="R271" s="376"/>
      <c r="S271" s="376"/>
      <c r="T271" s="376"/>
      <c r="U271" s="376"/>
      <c r="V271" s="376"/>
      <c r="W271" s="376"/>
      <c r="X271" s="376"/>
      <c r="Y271" s="376"/>
    </row>
    <row r="272" spans="2:25" x14ac:dyDescent="0.2">
      <c r="B272" s="376" t="s">
        <v>776</v>
      </c>
      <c r="C272" s="376"/>
      <c r="D272" s="376"/>
      <c r="E272" s="376"/>
      <c r="F272" s="376"/>
      <c r="G272" s="376"/>
      <c r="H272" s="376"/>
      <c r="I272" s="376"/>
      <c r="J272" s="376"/>
      <c r="K272" s="376"/>
      <c r="L272" s="376"/>
      <c r="M272" s="376"/>
      <c r="N272" s="376"/>
      <c r="O272" s="376"/>
      <c r="P272" s="376"/>
      <c r="Q272" s="376"/>
      <c r="R272" s="376"/>
      <c r="S272" s="376"/>
      <c r="T272" s="376"/>
      <c r="U272" s="376"/>
      <c r="V272" s="376"/>
      <c r="W272" s="376"/>
      <c r="X272" s="376"/>
      <c r="Y272" s="376"/>
    </row>
    <row r="273" spans="2:25" x14ac:dyDescent="0.2">
      <c r="B273" s="376" t="s">
        <v>777</v>
      </c>
      <c r="C273" s="376"/>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row>
    <row r="274" spans="2:25" x14ac:dyDescent="0.2">
      <c r="B274" s="376" t="s">
        <v>778</v>
      </c>
      <c r="C274" s="376"/>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row>
    <row r="275" spans="2:25" x14ac:dyDescent="0.2">
      <c r="B275" s="376" t="s">
        <v>779</v>
      </c>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row>
    <row r="276" spans="2:25" x14ac:dyDescent="0.2">
      <c r="B276" s="376" t="s">
        <v>780</v>
      </c>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row>
    <row r="277" spans="2:25" x14ac:dyDescent="0.2">
      <c r="B277" s="376" t="s">
        <v>781</v>
      </c>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row>
    <row r="278" spans="2:25" x14ac:dyDescent="0.2">
      <c r="C278" s="378" t="s">
        <v>782</v>
      </c>
      <c r="D278" s="378"/>
      <c r="E278" s="378"/>
      <c r="F278" s="378"/>
      <c r="G278" s="376"/>
      <c r="H278" s="376"/>
      <c r="I278" s="376"/>
      <c r="J278" s="376"/>
      <c r="K278" s="376"/>
      <c r="L278" s="376"/>
      <c r="M278" s="376"/>
      <c r="N278" s="376"/>
      <c r="O278" s="376"/>
      <c r="P278" s="376"/>
      <c r="Q278" s="376"/>
      <c r="R278" s="376"/>
      <c r="S278" s="376"/>
      <c r="T278" s="376"/>
      <c r="U278" s="376"/>
      <c r="V278" s="376"/>
      <c r="W278" s="376"/>
      <c r="X278" s="376"/>
      <c r="Y278" s="376"/>
    </row>
    <row r="279" spans="2:25" x14ac:dyDescent="0.2">
      <c r="C279" s="376" t="s">
        <v>783</v>
      </c>
      <c r="D279" s="376"/>
      <c r="E279" s="376"/>
      <c r="F279" s="376"/>
      <c r="G279" s="376"/>
      <c r="H279" s="376"/>
      <c r="I279" s="376"/>
      <c r="J279" s="376"/>
      <c r="K279" s="376"/>
      <c r="L279" s="376"/>
      <c r="M279" s="376"/>
      <c r="N279" s="376"/>
      <c r="O279" s="376"/>
      <c r="P279" s="376"/>
      <c r="Q279" s="376"/>
      <c r="R279" s="376"/>
      <c r="S279" s="376"/>
      <c r="T279" s="376"/>
      <c r="U279" s="376"/>
      <c r="V279" s="376"/>
      <c r="W279" s="376"/>
      <c r="X279" s="376"/>
      <c r="Y279" s="376"/>
    </row>
    <row r="280" spans="2:25" x14ac:dyDescent="0.2">
      <c r="B280" s="376" t="s">
        <v>784</v>
      </c>
      <c r="C280" s="376"/>
      <c r="D280" s="376"/>
      <c r="E280" s="376"/>
      <c r="F280" s="376"/>
      <c r="G280" s="376"/>
      <c r="H280" s="376"/>
      <c r="I280" s="376"/>
      <c r="J280" s="376"/>
      <c r="K280" s="376"/>
      <c r="L280" s="376"/>
      <c r="M280" s="376"/>
      <c r="N280" s="376"/>
      <c r="O280" s="376"/>
      <c r="P280" s="376"/>
      <c r="Q280" s="376"/>
      <c r="R280" s="376"/>
      <c r="S280" s="376"/>
      <c r="T280" s="376"/>
      <c r="U280" s="376"/>
      <c r="V280" s="376"/>
      <c r="W280" s="376"/>
      <c r="X280" s="376"/>
      <c r="Y280" s="376"/>
    </row>
    <row r="281" spans="2:25" x14ac:dyDescent="0.2">
      <c r="B281" s="376" t="s">
        <v>785</v>
      </c>
      <c r="C281" s="376"/>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row>
    <row r="282" spans="2:25" x14ac:dyDescent="0.2">
      <c r="B282" s="376" t="s">
        <v>786</v>
      </c>
      <c r="C282" s="376"/>
      <c r="D282" s="376"/>
      <c r="E282" s="376"/>
      <c r="F282" s="376"/>
      <c r="G282" s="376"/>
      <c r="H282" s="376"/>
      <c r="I282" s="376"/>
      <c r="J282" s="376"/>
      <c r="K282" s="376"/>
      <c r="L282" s="376"/>
      <c r="M282" s="376"/>
      <c r="N282" s="376"/>
      <c r="O282" s="376"/>
      <c r="P282" s="376"/>
      <c r="Q282" s="376"/>
      <c r="R282" s="376"/>
      <c r="S282" s="376"/>
      <c r="T282" s="376"/>
      <c r="U282" s="376"/>
      <c r="V282" s="376"/>
      <c r="W282" s="376"/>
      <c r="X282" s="376"/>
      <c r="Y282" s="376"/>
    </row>
    <row r="283" spans="2:25" x14ac:dyDescent="0.2">
      <c r="B283" s="376" t="s">
        <v>787</v>
      </c>
      <c r="C283" s="376"/>
      <c r="D283" s="376"/>
      <c r="E283" s="376"/>
      <c r="F283" s="376"/>
      <c r="G283" s="376"/>
      <c r="H283" s="376"/>
      <c r="I283" s="376"/>
      <c r="J283" s="376"/>
      <c r="K283" s="376"/>
      <c r="L283" s="376"/>
      <c r="M283" s="376"/>
      <c r="N283" s="376"/>
      <c r="O283" s="376"/>
      <c r="P283" s="376"/>
      <c r="Q283" s="376"/>
      <c r="R283" s="376"/>
      <c r="S283" s="376"/>
      <c r="T283" s="376"/>
      <c r="U283" s="376"/>
      <c r="V283" s="376"/>
      <c r="W283" s="376"/>
      <c r="X283" s="376"/>
      <c r="Y283" s="376"/>
    </row>
    <row r="284" spans="2:25" x14ac:dyDescent="0.2">
      <c r="B284" s="376" t="s">
        <v>788</v>
      </c>
      <c r="C284" s="376"/>
      <c r="D284" s="376"/>
      <c r="E284" s="376"/>
      <c r="F284" s="376"/>
      <c r="G284" s="376"/>
      <c r="H284" s="376"/>
      <c r="I284" s="376"/>
      <c r="J284" s="376"/>
      <c r="K284" s="376"/>
      <c r="L284" s="376"/>
      <c r="M284" s="376"/>
      <c r="N284" s="376"/>
      <c r="O284" s="376"/>
      <c r="P284" s="376"/>
      <c r="Q284" s="376"/>
      <c r="R284" s="376"/>
      <c r="S284" s="376"/>
      <c r="T284" s="376"/>
      <c r="U284" s="376"/>
      <c r="V284" s="376"/>
      <c r="W284" s="376"/>
      <c r="X284" s="376"/>
      <c r="Y284" s="376"/>
    </row>
    <row r="285" spans="2:25" x14ac:dyDescent="0.2">
      <c r="B285" s="376" t="s">
        <v>789</v>
      </c>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row>
    <row r="286" spans="2:25" x14ac:dyDescent="0.2">
      <c r="B286" s="376" t="s">
        <v>790</v>
      </c>
      <c r="C286" s="376"/>
      <c r="D286" s="376"/>
      <c r="E286" s="376"/>
      <c r="F286" s="376"/>
      <c r="G286" s="376"/>
      <c r="H286" s="376"/>
      <c r="I286" s="376"/>
      <c r="J286" s="376"/>
      <c r="K286" s="376"/>
      <c r="L286" s="376"/>
      <c r="M286" s="376"/>
      <c r="N286" s="376"/>
      <c r="O286" s="376"/>
      <c r="P286" s="376"/>
      <c r="Q286" s="376"/>
      <c r="R286" s="376"/>
      <c r="S286" s="376"/>
      <c r="T286" s="376"/>
      <c r="U286" s="376"/>
      <c r="V286" s="376"/>
      <c r="W286" s="376"/>
      <c r="X286" s="376"/>
      <c r="Y286" s="376"/>
    </row>
    <row r="287" spans="2:25" x14ac:dyDescent="0.2">
      <c r="B287" s="376" t="s">
        <v>791</v>
      </c>
      <c r="C287" s="376"/>
      <c r="D287" s="376"/>
      <c r="E287" s="376"/>
      <c r="F287" s="376"/>
      <c r="G287" s="376"/>
      <c r="H287" s="376"/>
      <c r="I287" s="376"/>
      <c r="J287" s="376"/>
      <c r="K287" s="376"/>
      <c r="L287" s="376"/>
      <c r="M287" s="376"/>
      <c r="N287" s="376"/>
      <c r="O287" s="376"/>
      <c r="P287" s="376"/>
      <c r="Q287" s="376"/>
      <c r="R287" s="376"/>
      <c r="S287" s="376"/>
      <c r="T287" s="376"/>
      <c r="U287" s="376"/>
      <c r="V287" s="376"/>
      <c r="W287" s="376"/>
      <c r="X287" s="376"/>
      <c r="Y287" s="376"/>
    </row>
    <row r="288" spans="2:25" x14ac:dyDescent="0.2">
      <c r="B288" s="376" t="s">
        <v>792</v>
      </c>
      <c r="C288" s="376"/>
      <c r="D288" s="376"/>
      <c r="E288" s="376"/>
      <c r="F288" s="376"/>
      <c r="G288" s="376"/>
      <c r="H288" s="376"/>
      <c r="I288" s="376"/>
      <c r="J288" s="376"/>
      <c r="K288" s="376"/>
      <c r="L288" s="376"/>
      <c r="M288" s="376"/>
      <c r="N288" s="376"/>
      <c r="O288" s="376"/>
      <c r="P288" s="376"/>
      <c r="Q288" s="376"/>
      <c r="R288" s="376"/>
      <c r="S288" s="376"/>
      <c r="T288" s="376"/>
      <c r="U288" s="376"/>
      <c r="V288" s="376"/>
      <c r="W288" s="376"/>
      <c r="X288" s="376"/>
      <c r="Y288" s="376"/>
    </row>
    <row r="289" spans="2:25" x14ac:dyDescent="0.2">
      <c r="B289" s="376"/>
      <c r="C289" s="376"/>
      <c r="D289" s="376"/>
      <c r="E289" s="376"/>
      <c r="F289" s="376"/>
      <c r="G289" s="376"/>
      <c r="H289" s="376"/>
      <c r="I289" s="376"/>
      <c r="J289" s="376"/>
      <c r="K289" s="376"/>
      <c r="L289" s="376"/>
      <c r="M289" s="376"/>
      <c r="N289" s="376"/>
      <c r="O289" s="376"/>
      <c r="P289" s="376"/>
      <c r="Q289" s="376"/>
      <c r="R289" s="376"/>
      <c r="S289" s="376"/>
      <c r="T289" s="376"/>
      <c r="U289" s="376"/>
      <c r="V289" s="376"/>
      <c r="W289" s="376"/>
      <c r="X289" s="376"/>
      <c r="Y289" s="376"/>
    </row>
    <row r="290" spans="2:25" x14ac:dyDescent="0.2">
      <c r="C290" s="376" t="s">
        <v>793</v>
      </c>
      <c r="D290" s="376"/>
      <c r="E290" s="376"/>
      <c r="F290" s="376"/>
      <c r="G290" s="376"/>
      <c r="H290" s="376"/>
      <c r="I290" s="376"/>
      <c r="J290" s="376"/>
      <c r="K290" s="376"/>
      <c r="L290" s="376"/>
      <c r="M290" s="376"/>
      <c r="N290" s="376"/>
      <c r="O290" s="376"/>
      <c r="P290" s="376"/>
      <c r="Q290" s="376"/>
      <c r="R290" s="376"/>
      <c r="S290" s="376"/>
      <c r="T290" s="376"/>
      <c r="U290" s="376"/>
      <c r="V290" s="376"/>
      <c r="W290" s="376"/>
      <c r="X290" s="376"/>
      <c r="Y290" s="376"/>
    </row>
    <row r="291" spans="2:25" x14ac:dyDescent="0.2">
      <c r="B291" s="376" t="s">
        <v>794</v>
      </c>
      <c r="C291" s="376"/>
      <c r="D291" s="376"/>
      <c r="E291" s="376"/>
      <c r="F291" s="376"/>
      <c r="G291" s="376"/>
      <c r="H291" s="376"/>
      <c r="I291" s="376"/>
      <c r="J291" s="376"/>
      <c r="K291" s="376"/>
      <c r="L291" s="376"/>
      <c r="M291" s="376"/>
      <c r="N291" s="376"/>
      <c r="O291" s="376"/>
      <c r="P291" s="376"/>
      <c r="Q291" s="376"/>
      <c r="R291" s="376"/>
      <c r="S291" s="376"/>
      <c r="T291" s="376"/>
      <c r="U291" s="376"/>
      <c r="V291" s="376"/>
      <c r="W291" s="376"/>
      <c r="X291" s="376"/>
      <c r="Y291" s="376"/>
    </row>
    <row r="292" spans="2:25" x14ac:dyDescent="0.2">
      <c r="B292" s="376" t="s">
        <v>795</v>
      </c>
      <c r="C292" s="376"/>
      <c r="D292" s="376"/>
      <c r="E292" s="376"/>
      <c r="F292" s="376"/>
      <c r="G292" s="376"/>
      <c r="H292" s="376"/>
      <c r="I292" s="376"/>
      <c r="J292" s="376"/>
      <c r="K292" s="376"/>
      <c r="L292" s="376"/>
      <c r="M292" s="376"/>
      <c r="N292" s="376"/>
      <c r="O292" s="376"/>
      <c r="P292" s="376"/>
      <c r="Q292" s="376"/>
      <c r="R292" s="376"/>
      <c r="S292" s="376"/>
      <c r="T292" s="376"/>
      <c r="U292" s="376"/>
      <c r="V292" s="376"/>
      <c r="W292" s="376"/>
      <c r="X292" s="376"/>
      <c r="Y292" s="376"/>
    </row>
    <row r="293" spans="2:25" x14ac:dyDescent="0.2">
      <c r="B293" s="376" t="s">
        <v>796</v>
      </c>
      <c r="C293" s="376"/>
      <c r="D293" s="376"/>
      <c r="E293" s="376"/>
      <c r="F293" s="376"/>
      <c r="G293" s="376"/>
      <c r="H293" s="376"/>
      <c r="I293" s="376"/>
      <c r="J293" s="376"/>
      <c r="K293" s="376"/>
      <c r="L293" s="376"/>
      <c r="M293" s="376"/>
      <c r="N293" s="376"/>
      <c r="O293" s="376"/>
      <c r="P293" s="376"/>
      <c r="Q293" s="376"/>
      <c r="R293" s="376"/>
      <c r="S293" s="376"/>
      <c r="T293" s="376"/>
      <c r="U293" s="376"/>
      <c r="V293" s="376"/>
      <c r="W293" s="376"/>
      <c r="X293" s="376"/>
      <c r="Y293" s="376"/>
    </row>
    <row r="294" spans="2:25" x14ac:dyDescent="0.2">
      <c r="B294" s="376" t="s">
        <v>797</v>
      </c>
      <c r="C294" s="376"/>
      <c r="D294" s="376"/>
      <c r="E294" s="376"/>
      <c r="F294" s="376"/>
      <c r="G294" s="376"/>
      <c r="H294" s="376"/>
      <c r="I294" s="376"/>
      <c r="J294" s="376"/>
      <c r="K294" s="376"/>
      <c r="L294" s="376"/>
      <c r="M294" s="376"/>
      <c r="N294" s="376"/>
      <c r="O294" s="376"/>
      <c r="P294" s="376"/>
      <c r="Q294" s="376"/>
      <c r="R294" s="376"/>
      <c r="S294" s="376"/>
      <c r="T294" s="376"/>
      <c r="U294" s="376"/>
      <c r="V294" s="376"/>
      <c r="W294" s="376"/>
      <c r="X294" s="376"/>
      <c r="Y294" s="376"/>
    </row>
    <row r="295" spans="2:25" x14ac:dyDescent="0.2">
      <c r="B295" s="376" t="s">
        <v>798</v>
      </c>
      <c r="C295" s="376"/>
      <c r="D295" s="376"/>
      <c r="E295" s="376"/>
      <c r="F295" s="376"/>
      <c r="G295" s="376"/>
      <c r="H295" s="376"/>
      <c r="I295" s="376"/>
      <c r="J295" s="376"/>
      <c r="K295" s="376"/>
      <c r="L295" s="376"/>
      <c r="M295" s="376"/>
      <c r="N295" s="376"/>
      <c r="O295" s="376"/>
      <c r="P295" s="376"/>
      <c r="Q295" s="376"/>
      <c r="R295" s="376"/>
      <c r="S295" s="376"/>
      <c r="T295" s="376"/>
      <c r="U295" s="376"/>
      <c r="V295" s="376"/>
      <c r="W295" s="376"/>
      <c r="X295" s="376"/>
      <c r="Y295" s="376"/>
    </row>
    <row r="296" spans="2:25" x14ac:dyDescent="0.2">
      <c r="C296" s="376" t="s">
        <v>799</v>
      </c>
      <c r="D296" s="376"/>
      <c r="E296" s="376"/>
      <c r="F296" s="376"/>
      <c r="G296" s="376"/>
      <c r="H296" s="376"/>
      <c r="I296" s="376"/>
      <c r="J296" s="376"/>
      <c r="K296" s="376"/>
      <c r="L296" s="376"/>
      <c r="M296" s="376"/>
      <c r="N296" s="376"/>
      <c r="O296" s="376"/>
      <c r="P296" s="376"/>
      <c r="Q296" s="376"/>
      <c r="R296" s="376"/>
      <c r="S296" s="376"/>
      <c r="T296" s="376"/>
      <c r="U296" s="376"/>
      <c r="V296" s="376"/>
      <c r="W296" s="376"/>
      <c r="X296" s="376"/>
      <c r="Y296" s="376"/>
    </row>
    <row r="297" spans="2:25" x14ac:dyDescent="0.2">
      <c r="B297" s="376" t="s">
        <v>800</v>
      </c>
      <c r="C297" s="376"/>
      <c r="D297" s="376"/>
      <c r="E297" s="376"/>
      <c r="F297" s="376"/>
      <c r="G297" s="376"/>
      <c r="H297" s="376"/>
      <c r="I297" s="376"/>
      <c r="J297" s="376"/>
      <c r="K297" s="376"/>
      <c r="L297" s="376"/>
      <c r="M297" s="376"/>
      <c r="N297" s="376"/>
      <c r="O297" s="376"/>
      <c r="P297" s="376"/>
      <c r="Q297" s="376"/>
      <c r="R297" s="376"/>
      <c r="S297" s="376"/>
      <c r="T297" s="376"/>
      <c r="U297" s="376"/>
      <c r="V297" s="376"/>
      <c r="W297" s="376"/>
      <c r="X297" s="376"/>
      <c r="Y297" s="376"/>
    </row>
    <row r="298" spans="2:25" x14ac:dyDescent="0.2">
      <c r="B298" s="376" t="s">
        <v>801</v>
      </c>
      <c r="C298" s="376"/>
      <c r="D298" s="376"/>
      <c r="E298" s="376"/>
      <c r="F298" s="376"/>
      <c r="G298" s="376"/>
      <c r="H298" s="376"/>
      <c r="I298" s="376"/>
      <c r="J298" s="376"/>
      <c r="K298" s="376"/>
      <c r="L298" s="376"/>
      <c r="M298" s="376"/>
      <c r="N298" s="376"/>
      <c r="O298" s="376"/>
      <c r="P298" s="376"/>
      <c r="Q298" s="376"/>
      <c r="R298" s="376"/>
      <c r="S298" s="376"/>
      <c r="T298" s="376"/>
      <c r="U298" s="376"/>
      <c r="V298" s="376"/>
      <c r="W298" s="376"/>
      <c r="X298" s="376"/>
      <c r="Y298" s="376"/>
    </row>
    <row r="299" spans="2:25" x14ac:dyDescent="0.2">
      <c r="C299" s="376" t="s">
        <v>802</v>
      </c>
      <c r="D299" s="376"/>
      <c r="E299" s="376"/>
      <c r="F299" s="376"/>
      <c r="G299" s="376"/>
      <c r="H299" s="376"/>
      <c r="I299" s="376"/>
      <c r="J299" s="376"/>
      <c r="K299" s="376"/>
      <c r="L299" s="376"/>
      <c r="M299" s="376"/>
      <c r="N299" s="376"/>
      <c r="O299" s="376"/>
      <c r="P299" s="376"/>
      <c r="Q299" s="376"/>
      <c r="R299" s="376"/>
      <c r="S299" s="376"/>
      <c r="T299" s="376"/>
      <c r="U299" s="376"/>
      <c r="V299" s="376"/>
      <c r="W299" s="376"/>
      <c r="X299" s="376"/>
      <c r="Y299" s="376"/>
    </row>
    <row r="300" spans="2:25" x14ac:dyDescent="0.2">
      <c r="C300" s="376"/>
      <c r="D300" s="376" t="s">
        <v>803</v>
      </c>
      <c r="E300" s="376"/>
      <c r="F300" s="376"/>
      <c r="G300" s="376"/>
      <c r="H300" s="376"/>
      <c r="I300" s="376"/>
      <c r="J300" s="376"/>
      <c r="K300" s="376"/>
      <c r="L300" s="376"/>
      <c r="M300" s="376"/>
      <c r="N300" s="376"/>
      <c r="O300" s="376"/>
      <c r="P300" s="376"/>
      <c r="Q300" s="376"/>
      <c r="R300" s="376"/>
      <c r="S300" s="376"/>
      <c r="T300" s="376"/>
      <c r="U300" s="376"/>
      <c r="V300" s="376"/>
      <c r="W300" s="376"/>
      <c r="X300" s="376"/>
      <c r="Y300" s="376"/>
    </row>
    <row r="301" spans="2:25" x14ac:dyDescent="0.2">
      <c r="D301" s="376"/>
      <c r="E301" s="376" t="s">
        <v>804</v>
      </c>
      <c r="F301" s="376"/>
      <c r="G301" s="376"/>
      <c r="H301" s="376"/>
      <c r="I301" s="376"/>
      <c r="J301" s="376"/>
      <c r="K301" s="376"/>
      <c r="L301" s="376"/>
      <c r="M301" s="376"/>
      <c r="N301" s="376"/>
      <c r="O301" s="376"/>
      <c r="P301" s="376"/>
      <c r="Q301" s="376"/>
      <c r="R301" s="376"/>
      <c r="S301" s="376"/>
      <c r="T301" s="376"/>
      <c r="U301" s="376"/>
      <c r="V301" s="376"/>
      <c r="W301" s="376"/>
      <c r="X301" s="376"/>
      <c r="Y301" s="376"/>
    </row>
    <row r="302" spans="2:25" x14ac:dyDescent="0.2">
      <c r="C302" s="376"/>
      <c r="D302" s="376" t="s">
        <v>805</v>
      </c>
      <c r="E302" s="376"/>
      <c r="F302" s="376"/>
      <c r="G302" s="376"/>
      <c r="H302" s="376"/>
      <c r="I302" s="376"/>
      <c r="J302" s="376"/>
      <c r="K302" s="376"/>
      <c r="L302" s="376"/>
      <c r="M302" s="376"/>
      <c r="N302" s="376"/>
      <c r="O302" s="376"/>
      <c r="P302" s="376"/>
      <c r="Q302" s="376"/>
      <c r="R302" s="376"/>
      <c r="S302" s="376"/>
      <c r="T302" s="376"/>
      <c r="U302" s="376"/>
      <c r="V302" s="376"/>
      <c r="W302" s="376"/>
      <c r="X302" s="376"/>
      <c r="Y302" s="376"/>
    </row>
    <row r="303" spans="2:25" x14ac:dyDescent="0.2">
      <c r="C303" s="376"/>
      <c r="D303" s="376"/>
      <c r="E303" s="376" t="s">
        <v>804</v>
      </c>
      <c r="F303" s="376"/>
      <c r="G303" s="376"/>
      <c r="H303" s="376"/>
      <c r="I303" s="376"/>
      <c r="J303" s="376"/>
      <c r="K303" s="376"/>
      <c r="L303" s="376"/>
      <c r="M303" s="376"/>
      <c r="N303" s="376"/>
      <c r="O303" s="376"/>
      <c r="P303" s="376"/>
      <c r="Q303" s="376"/>
      <c r="R303" s="376"/>
      <c r="S303" s="376"/>
      <c r="T303" s="376"/>
      <c r="U303" s="376"/>
      <c r="V303" s="376"/>
      <c r="W303" s="376"/>
      <c r="X303" s="376"/>
      <c r="Y303" s="376"/>
    </row>
    <row r="304" spans="2:25" x14ac:dyDescent="0.2">
      <c r="C304" s="376" t="s">
        <v>806</v>
      </c>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row>
    <row r="305" spans="2:26" x14ac:dyDescent="0.2">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row>
    <row r="306" spans="2:26" ht="15.75" x14ac:dyDescent="0.25">
      <c r="C306" s="376"/>
      <c r="D306" s="376"/>
      <c r="E306" s="376"/>
      <c r="F306" s="583" t="s">
        <v>807</v>
      </c>
      <c r="G306" s="583"/>
      <c r="H306" s="583"/>
      <c r="I306" s="583"/>
      <c r="J306" s="583"/>
      <c r="K306" s="583"/>
      <c r="L306" s="583"/>
      <c r="M306" s="583"/>
      <c r="N306" s="583"/>
      <c r="O306" s="583"/>
      <c r="P306" s="583"/>
      <c r="Q306" s="583"/>
      <c r="R306" s="583"/>
      <c r="S306" s="583"/>
      <c r="T306" s="583"/>
      <c r="U306" s="376"/>
      <c r="V306" s="376"/>
      <c r="W306" s="376"/>
      <c r="X306" s="376"/>
      <c r="Y306" s="376"/>
    </row>
    <row r="307" spans="2:26" ht="5.25" customHeight="1" x14ac:dyDescent="0.25">
      <c r="C307" s="376"/>
      <c r="D307" s="376"/>
      <c r="E307" s="376"/>
      <c r="F307" s="396"/>
      <c r="G307" s="396"/>
      <c r="H307" s="396"/>
      <c r="I307" s="396"/>
      <c r="J307" s="396"/>
      <c r="K307" s="396"/>
      <c r="L307" s="396"/>
      <c r="M307" s="396"/>
      <c r="N307" s="396"/>
      <c r="O307" s="396"/>
      <c r="P307" s="396"/>
      <c r="Q307" s="396"/>
      <c r="R307" s="396"/>
      <c r="S307" s="396"/>
      <c r="T307" s="396"/>
      <c r="U307" s="376"/>
      <c r="V307" s="376"/>
      <c r="W307" s="376"/>
      <c r="X307" s="376"/>
      <c r="Y307" s="376"/>
    </row>
    <row r="308" spans="2:26" x14ac:dyDescent="0.2">
      <c r="C308" s="376"/>
      <c r="D308" s="376"/>
      <c r="E308" s="376"/>
      <c r="F308" s="376"/>
      <c r="G308" s="376"/>
      <c r="H308" s="376"/>
      <c r="I308" s="376"/>
      <c r="J308" s="376"/>
      <c r="K308" s="379"/>
      <c r="L308" s="379"/>
      <c r="M308" s="393"/>
      <c r="N308" s="379"/>
      <c r="O308" s="376"/>
      <c r="P308" s="376"/>
      <c r="Q308" s="376"/>
      <c r="R308" s="376"/>
      <c r="S308" s="376"/>
      <c r="T308" s="376"/>
      <c r="U308" s="376"/>
      <c r="V308" s="376"/>
      <c r="W308" s="376"/>
      <c r="X308" s="376"/>
      <c r="Y308" s="376"/>
      <c r="Z308" s="376"/>
    </row>
    <row r="309" spans="2:26" ht="12.75" customHeight="1" x14ac:dyDescent="0.2">
      <c r="B309" s="383"/>
      <c r="C309" s="383"/>
      <c r="D309" s="383"/>
      <c r="E309" s="383"/>
      <c r="F309" s="577" t="s">
        <v>1832</v>
      </c>
      <c r="G309" s="578"/>
      <c r="H309" s="383"/>
      <c r="I309" s="383"/>
      <c r="J309" s="383"/>
      <c r="K309" s="383"/>
      <c r="L309" s="385"/>
      <c r="M309" s="394"/>
      <c r="N309" s="383"/>
      <c r="O309" s="383"/>
      <c r="P309" s="383"/>
      <c r="Q309" s="383"/>
      <c r="R309" s="383"/>
      <c r="S309" s="577" t="s">
        <v>1833</v>
      </c>
      <c r="T309" s="578"/>
      <c r="U309" s="383"/>
      <c r="V309" s="383"/>
      <c r="W309" s="383"/>
      <c r="X309" s="376"/>
      <c r="Y309" s="376"/>
      <c r="Z309" s="376"/>
    </row>
    <row r="310" spans="2:26" x14ac:dyDescent="0.2">
      <c r="B310" s="383"/>
      <c r="C310" s="383"/>
      <c r="D310" s="383"/>
      <c r="E310" s="383"/>
      <c r="F310" s="579"/>
      <c r="G310" s="580"/>
      <c r="H310" s="383"/>
      <c r="I310" s="383"/>
      <c r="J310" s="383"/>
      <c r="K310" s="383"/>
      <c r="L310" s="385"/>
      <c r="M310" s="394"/>
      <c r="N310" s="383"/>
      <c r="O310" s="383"/>
      <c r="P310" s="383"/>
      <c r="Q310" s="383"/>
      <c r="R310" s="383"/>
      <c r="S310" s="579"/>
      <c r="T310" s="580"/>
      <c r="U310" s="383"/>
      <c r="V310" s="383"/>
      <c r="W310" s="383"/>
      <c r="X310" s="376"/>
      <c r="Y310" s="376"/>
      <c r="Z310" s="376"/>
    </row>
    <row r="311" spans="2:26" x14ac:dyDescent="0.2">
      <c r="B311" s="383"/>
      <c r="C311" s="383"/>
      <c r="D311" s="383"/>
      <c r="E311" s="383"/>
      <c r="F311" s="581"/>
      <c r="G311" s="582"/>
      <c r="H311" s="383"/>
      <c r="I311" s="383"/>
      <c r="J311" s="383"/>
      <c r="K311" s="383"/>
      <c r="L311" s="385"/>
      <c r="M311" s="394"/>
      <c r="N311" s="383"/>
      <c r="O311" s="383"/>
      <c r="P311" s="383"/>
      <c r="Q311" s="383"/>
      <c r="R311" s="383"/>
      <c r="S311" s="581"/>
      <c r="T311" s="582"/>
      <c r="U311" s="383"/>
      <c r="V311" s="383"/>
      <c r="W311" s="383"/>
      <c r="X311" s="376"/>
      <c r="Y311" s="376"/>
      <c r="Z311" s="376"/>
    </row>
    <row r="312" spans="2:26" ht="13.5" thickBot="1" x14ac:dyDescent="0.25">
      <c r="B312" s="383"/>
      <c r="C312" s="383"/>
      <c r="D312" s="386"/>
      <c r="E312" s="386"/>
      <c r="F312" s="387"/>
      <c r="G312" s="388"/>
      <c r="H312" s="386"/>
      <c r="I312" s="386"/>
      <c r="J312" s="416"/>
      <c r="K312" s="383"/>
      <c r="L312" s="385"/>
      <c r="M312" s="394"/>
      <c r="N312" s="383"/>
      <c r="O312" s="383"/>
      <c r="P312" s="383"/>
      <c r="Q312" s="386"/>
      <c r="R312" s="386"/>
      <c r="S312" s="387"/>
      <c r="T312" s="388"/>
      <c r="U312" s="386"/>
      <c r="V312" s="386"/>
      <c r="W312" s="383"/>
      <c r="X312" s="376"/>
      <c r="Y312" s="376"/>
      <c r="Z312" s="376"/>
    </row>
    <row r="313" spans="2:26" ht="13.5" thickTop="1" x14ac:dyDescent="0.2">
      <c r="B313" s="383"/>
      <c r="C313" s="383"/>
      <c r="D313" s="389"/>
      <c r="E313" s="390"/>
      <c r="F313" s="391"/>
      <c r="G313" s="383"/>
      <c r="H313" s="383"/>
      <c r="I313" s="392"/>
      <c r="J313" s="416"/>
      <c r="K313" s="383"/>
      <c r="L313" s="385"/>
      <c r="M313" s="394"/>
      <c r="N313" s="383"/>
      <c r="O313" s="383"/>
      <c r="P313" s="383"/>
      <c r="Q313" s="389"/>
      <c r="R313" s="390"/>
      <c r="S313" s="391"/>
      <c r="T313" s="383"/>
      <c r="U313" s="383"/>
      <c r="V313" s="392"/>
      <c r="W313" s="383"/>
      <c r="X313" s="376"/>
      <c r="Y313" s="376"/>
      <c r="Z313" s="376"/>
    </row>
    <row r="314" spans="2:26" x14ac:dyDescent="0.2">
      <c r="B314" s="383"/>
      <c r="C314" s="502" t="s">
        <v>1834</v>
      </c>
      <c r="D314" s="588"/>
      <c r="E314" s="383"/>
      <c r="F314" s="593" t="s">
        <v>1836</v>
      </c>
      <c r="G314" s="594"/>
      <c r="H314" s="383"/>
      <c r="I314" s="599" t="s">
        <v>1835</v>
      </c>
      <c r="J314" s="442"/>
      <c r="K314" s="600"/>
      <c r="L314" s="383"/>
      <c r="M314" s="395"/>
      <c r="N314" s="383"/>
      <c r="O314" s="383"/>
      <c r="P314" s="502" t="s">
        <v>1834</v>
      </c>
      <c r="Q314" s="588"/>
      <c r="R314" s="383"/>
      <c r="S314" s="593" t="s">
        <v>1836</v>
      </c>
      <c r="T314" s="594"/>
      <c r="U314" s="383"/>
      <c r="V314" s="599" t="s">
        <v>1835</v>
      </c>
      <c r="W314" s="600"/>
      <c r="X314" s="376"/>
      <c r="Y314" s="376"/>
      <c r="Z314" s="376"/>
    </row>
    <row r="315" spans="2:26" x14ac:dyDescent="0.2">
      <c r="B315" s="383"/>
      <c r="C315" s="589"/>
      <c r="D315" s="590"/>
      <c r="E315" s="383"/>
      <c r="F315" s="595"/>
      <c r="G315" s="596"/>
      <c r="H315" s="383"/>
      <c r="I315" s="601"/>
      <c r="J315" s="445"/>
      <c r="K315" s="602"/>
      <c r="L315" s="383"/>
      <c r="M315" s="395"/>
      <c r="N315" s="383"/>
      <c r="O315" s="383"/>
      <c r="P315" s="589"/>
      <c r="Q315" s="590"/>
      <c r="R315" s="383"/>
      <c r="S315" s="595"/>
      <c r="T315" s="596"/>
      <c r="U315" s="383"/>
      <c r="V315" s="601"/>
      <c r="W315" s="602"/>
      <c r="X315" s="376"/>
      <c r="Y315" s="376"/>
      <c r="Z315" s="376"/>
    </row>
    <row r="316" spans="2:26" x14ac:dyDescent="0.2">
      <c r="B316" s="383"/>
      <c r="C316" s="591"/>
      <c r="D316" s="592"/>
      <c r="E316" s="383"/>
      <c r="F316" s="597"/>
      <c r="G316" s="598"/>
      <c r="H316" s="383"/>
      <c r="I316" s="603"/>
      <c r="J316" s="444"/>
      <c r="K316" s="604"/>
      <c r="L316" s="383"/>
      <c r="M316" s="395"/>
      <c r="N316" s="383"/>
      <c r="O316" s="383"/>
      <c r="P316" s="591"/>
      <c r="Q316" s="592"/>
      <c r="R316" s="383"/>
      <c r="S316" s="597"/>
      <c r="T316" s="598"/>
      <c r="U316" s="383"/>
      <c r="V316" s="603"/>
      <c r="W316" s="604"/>
      <c r="X316" s="376"/>
      <c r="Y316" s="376"/>
      <c r="Z316" s="376"/>
    </row>
    <row r="317" spans="2:26" x14ac:dyDescent="0.2">
      <c r="C317" s="376"/>
      <c r="D317" s="376"/>
      <c r="E317" s="376"/>
      <c r="F317" s="376"/>
      <c r="G317" s="376"/>
      <c r="H317" s="376"/>
      <c r="I317" s="376"/>
      <c r="J317" s="376"/>
      <c r="K317" s="378"/>
      <c r="L317" s="376"/>
      <c r="M317" s="376"/>
      <c r="N317" s="376"/>
      <c r="O317" s="376"/>
      <c r="P317" s="376"/>
      <c r="Q317" s="376"/>
      <c r="R317" s="376"/>
      <c r="S317" s="376"/>
      <c r="T317" s="376"/>
      <c r="U317" s="376"/>
      <c r="V317" s="376"/>
      <c r="W317" s="376"/>
      <c r="X317" s="376"/>
      <c r="Y317" s="376"/>
    </row>
    <row r="318" spans="2:26" x14ac:dyDescent="0.2">
      <c r="C318" s="376"/>
      <c r="D318" s="376"/>
      <c r="E318" s="376"/>
      <c r="F318" s="376"/>
      <c r="G318" s="376"/>
      <c r="H318" s="376"/>
      <c r="I318" s="376"/>
      <c r="J318" s="376"/>
      <c r="K318" s="378"/>
      <c r="L318" s="376"/>
      <c r="M318" s="376"/>
      <c r="N318" s="376"/>
      <c r="O318" s="376"/>
      <c r="P318" s="376"/>
      <c r="Q318" s="376"/>
      <c r="R318" s="376"/>
      <c r="S318" s="376"/>
      <c r="T318" s="376"/>
      <c r="U318" s="376"/>
      <c r="V318" s="376"/>
      <c r="W318" s="376"/>
      <c r="X318" s="376"/>
      <c r="Y318" s="376"/>
    </row>
    <row r="319" spans="2:26" x14ac:dyDescent="0.2">
      <c r="C319" s="376" t="s">
        <v>808</v>
      </c>
      <c r="D319" s="376"/>
      <c r="E319" s="376"/>
      <c r="F319" s="376"/>
      <c r="G319" s="376"/>
      <c r="H319" s="376"/>
      <c r="I319" s="376"/>
      <c r="J319" s="376"/>
      <c r="K319" s="376"/>
      <c r="L319" s="376"/>
      <c r="M319" s="376"/>
      <c r="N319" s="376"/>
      <c r="O319" s="376"/>
      <c r="P319" s="376"/>
      <c r="Q319" s="376"/>
      <c r="R319" s="376"/>
      <c r="S319" s="376"/>
      <c r="T319" s="376"/>
      <c r="U319" s="376"/>
      <c r="V319" s="376"/>
      <c r="W319" s="376"/>
      <c r="X319" s="376"/>
      <c r="Y319" s="376"/>
    </row>
    <row r="320" spans="2:26" x14ac:dyDescent="0.2">
      <c r="C320" s="381" t="s">
        <v>809</v>
      </c>
      <c r="D320" s="376"/>
      <c r="E320" s="376"/>
      <c r="F320" s="376"/>
      <c r="G320" s="376"/>
      <c r="H320" s="376"/>
      <c r="I320" s="376"/>
      <c r="J320" s="376"/>
      <c r="K320" s="376"/>
      <c r="L320" s="376"/>
      <c r="M320" s="376"/>
      <c r="N320" s="376"/>
      <c r="O320" s="376"/>
      <c r="P320" s="376"/>
      <c r="Q320" s="376"/>
      <c r="R320" s="376"/>
      <c r="S320" s="376"/>
      <c r="T320" s="376"/>
      <c r="U320" s="376"/>
      <c r="V320" s="376"/>
      <c r="W320" s="376"/>
      <c r="X320" s="376"/>
      <c r="Y320" s="376"/>
    </row>
    <row r="321" spans="2:25" x14ac:dyDescent="0.2">
      <c r="C321" s="376" t="s">
        <v>810</v>
      </c>
      <c r="D321" s="376"/>
      <c r="E321" s="376"/>
      <c r="F321" s="376"/>
      <c r="G321" s="376"/>
      <c r="H321" s="376"/>
      <c r="I321" s="376"/>
      <c r="J321" s="376"/>
      <c r="K321" s="376"/>
      <c r="L321" s="376"/>
      <c r="M321" s="376"/>
      <c r="N321" s="376"/>
      <c r="O321" s="376"/>
      <c r="P321" s="376"/>
      <c r="Q321" s="376"/>
      <c r="R321" s="376"/>
      <c r="S321" s="376"/>
      <c r="T321" s="376"/>
      <c r="U321" s="376"/>
      <c r="V321" s="376"/>
      <c r="W321" s="376"/>
      <c r="X321" s="376"/>
      <c r="Y321" s="376"/>
    </row>
    <row r="322" spans="2:25" x14ac:dyDescent="0.2">
      <c r="B322" s="376" t="s">
        <v>811</v>
      </c>
      <c r="C322" s="376"/>
      <c r="D322" s="376"/>
      <c r="E322" s="376"/>
      <c r="F322" s="376"/>
      <c r="G322" s="376"/>
      <c r="H322" s="376"/>
      <c r="I322" s="376"/>
      <c r="J322" s="376"/>
      <c r="K322" s="376"/>
      <c r="L322" s="376"/>
      <c r="M322" s="376"/>
      <c r="N322" s="376"/>
      <c r="O322" s="376"/>
      <c r="P322" s="376"/>
      <c r="Q322" s="376"/>
      <c r="R322" s="376"/>
      <c r="S322" s="376"/>
      <c r="T322" s="376"/>
      <c r="U322" s="376"/>
      <c r="V322" s="376"/>
      <c r="W322" s="376"/>
      <c r="X322" s="376"/>
      <c r="Y322" s="376"/>
    </row>
    <row r="323" spans="2:25" x14ac:dyDescent="0.2">
      <c r="B323" s="376" t="s">
        <v>812</v>
      </c>
      <c r="C323" s="376"/>
      <c r="D323" s="376"/>
      <c r="E323" s="376"/>
      <c r="F323" s="376"/>
      <c r="G323" s="376"/>
      <c r="H323" s="376"/>
      <c r="I323" s="376"/>
      <c r="J323" s="376"/>
      <c r="K323" s="376"/>
      <c r="L323" s="376"/>
      <c r="M323" s="376"/>
      <c r="N323" s="376"/>
      <c r="O323" s="376"/>
      <c r="P323" s="376"/>
      <c r="Q323" s="376"/>
      <c r="R323" s="376"/>
      <c r="S323" s="376"/>
      <c r="T323" s="376"/>
      <c r="U323" s="376"/>
      <c r="V323" s="376"/>
      <c r="W323" s="376"/>
      <c r="X323" s="376"/>
      <c r="Y323" s="376"/>
    </row>
    <row r="324" spans="2:25" x14ac:dyDescent="0.2">
      <c r="B324" s="376" t="s">
        <v>813</v>
      </c>
      <c r="C324" s="376"/>
      <c r="D324" s="376"/>
      <c r="E324" s="376"/>
      <c r="F324" s="376"/>
      <c r="G324" s="376"/>
      <c r="H324" s="376"/>
      <c r="I324" s="376"/>
      <c r="J324" s="376"/>
      <c r="K324" s="376"/>
      <c r="L324" s="376"/>
      <c r="M324" s="376"/>
      <c r="N324" s="376"/>
      <c r="O324" s="376"/>
      <c r="P324" s="376"/>
      <c r="Q324" s="376"/>
      <c r="R324" s="376"/>
      <c r="S324" s="376"/>
      <c r="T324" s="376"/>
      <c r="U324" s="376"/>
      <c r="V324" s="376"/>
      <c r="W324" s="376"/>
      <c r="X324" s="376"/>
      <c r="Y324" s="376"/>
    </row>
    <row r="325" spans="2:25" x14ac:dyDescent="0.2">
      <c r="C325" s="376" t="s">
        <v>814</v>
      </c>
      <c r="D325" s="376"/>
      <c r="E325" s="376"/>
      <c r="F325" s="376"/>
      <c r="G325" s="376"/>
      <c r="H325" s="376"/>
      <c r="I325" s="376"/>
      <c r="J325" s="376"/>
      <c r="K325" s="376"/>
      <c r="L325" s="376"/>
      <c r="M325" s="376"/>
      <c r="N325" s="376"/>
      <c r="O325" s="376"/>
      <c r="P325" s="376"/>
      <c r="Q325" s="376"/>
      <c r="R325" s="376"/>
      <c r="S325" s="376"/>
      <c r="T325" s="376"/>
      <c r="U325" s="376"/>
      <c r="V325" s="376"/>
      <c r="W325" s="376"/>
      <c r="X325" s="376"/>
      <c r="Y325" s="376"/>
    </row>
    <row r="326" spans="2:25" x14ac:dyDescent="0.2">
      <c r="B326" s="376" t="s">
        <v>815</v>
      </c>
      <c r="C326" s="376"/>
      <c r="D326" s="376"/>
      <c r="E326" s="376"/>
      <c r="F326" s="376"/>
      <c r="G326" s="376"/>
      <c r="H326" s="376"/>
      <c r="I326" s="376"/>
      <c r="J326" s="376"/>
      <c r="K326" s="376"/>
      <c r="L326" s="376"/>
      <c r="M326" s="376"/>
      <c r="N326" s="376"/>
      <c r="O326" s="376"/>
      <c r="P326" s="376"/>
      <c r="Q326" s="376"/>
      <c r="R326" s="376"/>
      <c r="S326" s="376"/>
      <c r="T326" s="376"/>
      <c r="U326" s="376"/>
      <c r="V326" s="376"/>
      <c r="W326" s="376"/>
      <c r="X326" s="376"/>
      <c r="Y326" s="376"/>
    </row>
    <row r="327" spans="2:25" x14ac:dyDescent="0.2">
      <c r="B327" s="376" t="s">
        <v>816</v>
      </c>
      <c r="C327" s="376"/>
      <c r="D327" s="376"/>
      <c r="E327" s="376"/>
      <c r="F327" s="376"/>
      <c r="G327" s="376"/>
      <c r="H327" s="376"/>
      <c r="I327" s="376"/>
      <c r="J327" s="376"/>
      <c r="K327" s="376"/>
      <c r="L327" s="376"/>
      <c r="M327" s="376"/>
      <c r="N327" s="376"/>
      <c r="O327" s="376"/>
      <c r="P327" s="376"/>
      <c r="Q327" s="376"/>
      <c r="R327" s="376"/>
      <c r="S327" s="376"/>
      <c r="T327" s="376"/>
      <c r="U327" s="376"/>
      <c r="V327" s="376"/>
      <c r="W327" s="376"/>
      <c r="X327" s="376"/>
      <c r="Y327" s="376"/>
    </row>
    <row r="328" spans="2:25" x14ac:dyDescent="0.2">
      <c r="B328" s="376" t="s">
        <v>817</v>
      </c>
      <c r="C328" s="376"/>
      <c r="D328" s="376"/>
      <c r="E328" s="376"/>
      <c r="F328" s="376"/>
      <c r="G328" s="376"/>
      <c r="H328" s="376"/>
      <c r="I328" s="376"/>
      <c r="J328" s="376"/>
      <c r="K328" s="376"/>
      <c r="L328" s="376"/>
      <c r="M328" s="376"/>
      <c r="N328" s="376"/>
      <c r="O328" s="376"/>
      <c r="P328" s="376"/>
      <c r="Q328" s="376"/>
      <c r="R328" s="376"/>
      <c r="S328" s="376"/>
      <c r="T328" s="376"/>
      <c r="U328" s="376"/>
      <c r="V328" s="376"/>
      <c r="W328" s="376"/>
      <c r="X328" s="376"/>
      <c r="Y328" s="376"/>
    </row>
    <row r="329" spans="2:25" x14ac:dyDescent="0.2">
      <c r="B329" s="376" t="s">
        <v>818</v>
      </c>
      <c r="C329" s="376"/>
      <c r="D329" s="376"/>
      <c r="E329" s="376"/>
      <c r="F329" s="376"/>
      <c r="G329" s="376"/>
      <c r="H329" s="376"/>
      <c r="I329" s="376"/>
      <c r="J329" s="376"/>
      <c r="K329" s="376"/>
      <c r="L329" s="376"/>
      <c r="M329" s="376"/>
      <c r="N329" s="376"/>
      <c r="O329" s="376"/>
      <c r="P329" s="376"/>
      <c r="Q329" s="376"/>
      <c r="R329" s="376"/>
      <c r="S329" s="376"/>
      <c r="T329" s="376"/>
      <c r="U329" s="376"/>
      <c r="V329" s="376"/>
      <c r="W329" s="376"/>
      <c r="X329" s="376"/>
      <c r="Y329" s="376"/>
    </row>
    <row r="330" spans="2:25" x14ac:dyDescent="0.2">
      <c r="B330" s="376" t="s">
        <v>819</v>
      </c>
      <c r="C330" s="376"/>
      <c r="D330" s="376"/>
      <c r="E330" s="376"/>
      <c r="F330" s="376"/>
      <c r="G330" s="376"/>
      <c r="H330" s="376"/>
      <c r="I330" s="376"/>
      <c r="J330" s="376"/>
      <c r="K330" s="376"/>
      <c r="L330" s="376"/>
      <c r="M330" s="376"/>
      <c r="N330" s="376"/>
      <c r="O330" s="376"/>
      <c r="P330" s="376"/>
      <c r="Q330" s="376"/>
      <c r="R330" s="376"/>
      <c r="S330" s="376"/>
      <c r="T330" s="376"/>
      <c r="U330" s="376"/>
      <c r="V330" s="376"/>
      <c r="W330" s="376"/>
      <c r="X330" s="376"/>
      <c r="Y330" s="376"/>
    </row>
    <row r="331" spans="2:25" x14ac:dyDescent="0.2">
      <c r="C331" s="376" t="s">
        <v>820</v>
      </c>
      <c r="D331" s="376"/>
      <c r="E331" s="376"/>
      <c r="F331" s="376"/>
      <c r="G331" s="376"/>
      <c r="H331" s="376"/>
      <c r="I331" s="376"/>
      <c r="J331" s="376"/>
      <c r="K331" s="376"/>
      <c r="L331" s="376"/>
      <c r="M331" s="376"/>
      <c r="N331" s="376"/>
      <c r="O331" s="376"/>
      <c r="P331" s="376"/>
      <c r="Q331" s="376"/>
      <c r="R331" s="376"/>
      <c r="S331" s="376"/>
      <c r="T331" s="376"/>
      <c r="U331" s="376"/>
      <c r="V331" s="376"/>
      <c r="W331" s="376"/>
      <c r="X331" s="376"/>
      <c r="Y331" s="376"/>
    </row>
    <row r="332" spans="2:25" x14ac:dyDescent="0.2">
      <c r="B332" s="376" t="s">
        <v>821</v>
      </c>
      <c r="C332" s="376"/>
      <c r="D332" s="376"/>
      <c r="E332" s="376"/>
      <c r="F332" s="376"/>
      <c r="G332" s="376"/>
      <c r="H332" s="376"/>
      <c r="I332" s="376"/>
      <c r="J332" s="376"/>
      <c r="K332" s="376"/>
      <c r="L332" s="376"/>
      <c r="M332" s="376"/>
      <c r="N332" s="376"/>
      <c r="O332" s="376"/>
      <c r="P332" s="376"/>
      <c r="Q332" s="376"/>
      <c r="R332" s="376"/>
      <c r="S332" s="376"/>
      <c r="T332" s="376"/>
      <c r="U332" s="376"/>
      <c r="V332" s="376"/>
      <c r="W332" s="376"/>
      <c r="X332" s="376"/>
      <c r="Y332" s="376"/>
    </row>
    <row r="333" spans="2:25" x14ac:dyDescent="0.2">
      <c r="B333" s="376" t="s">
        <v>822</v>
      </c>
      <c r="C333" s="376"/>
      <c r="D333" s="376"/>
      <c r="E333" s="376"/>
      <c r="F333" s="376"/>
      <c r="G333" s="376"/>
      <c r="H333" s="376"/>
      <c r="I333" s="376"/>
      <c r="J333" s="376"/>
      <c r="K333" s="376"/>
      <c r="L333" s="376"/>
      <c r="M333" s="376"/>
      <c r="N333" s="376"/>
      <c r="O333" s="376"/>
      <c r="P333" s="376"/>
      <c r="Q333" s="376"/>
      <c r="R333" s="376"/>
      <c r="S333" s="376"/>
      <c r="T333" s="376"/>
      <c r="U333" s="376"/>
      <c r="V333" s="376"/>
      <c r="W333" s="376"/>
      <c r="X333" s="376"/>
      <c r="Y333" s="376"/>
    </row>
    <row r="334" spans="2:25" x14ac:dyDescent="0.2">
      <c r="B334" s="376" t="s">
        <v>823</v>
      </c>
      <c r="C334" s="376"/>
      <c r="D334" s="376"/>
      <c r="E334" s="376"/>
      <c r="F334" s="376"/>
      <c r="G334" s="376"/>
      <c r="H334" s="376"/>
      <c r="I334" s="376"/>
      <c r="J334" s="376"/>
      <c r="K334" s="376"/>
      <c r="L334" s="376"/>
      <c r="M334" s="376"/>
      <c r="N334" s="376"/>
      <c r="O334" s="376"/>
      <c r="P334" s="376"/>
      <c r="Q334" s="376"/>
      <c r="R334" s="376"/>
      <c r="S334" s="376"/>
      <c r="T334" s="376"/>
      <c r="U334" s="376"/>
      <c r="V334" s="376"/>
      <c r="W334" s="376"/>
      <c r="X334" s="376"/>
      <c r="Y334" s="376"/>
    </row>
    <row r="335" spans="2:25" x14ac:dyDescent="0.2">
      <c r="B335" s="376" t="s">
        <v>824</v>
      </c>
      <c r="C335" s="376"/>
      <c r="D335" s="376"/>
      <c r="E335" s="376"/>
      <c r="F335" s="376"/>
      <c r="G335" s="376"/>
      <c r="H335" s="376"/>
      <c r="I335" s="376"/>
      <c r="J335" s="376"/>
      <c r="K335" s="376"/>
      <c r="L335" s="376"/>
      <c r="M335" s="376"/>
      <c r="N335" s="376"/>
      <c r="O335" s="376"/>
      <c r="P335" s="376"/>
      <c r="Q335" s="376"/>
      <c r="R335" s="376"/>
      <c r="S335" s="376"/>
      <c r="T335" s="376"/>
      <c r="U335" s="376"/>
      <c r="V335" s="376"/>
      <c r="W335" s="376"/>
      <c r="X335" s="376"/>
      <c r="Y335" s="376"/>
    </row>
    <row r="336" spans="2:25" x14ac:dyDescent="0.2">
      <c r="C336" s="376" t="s">
        <v>825</v>
      </c>
      <c r="D336" s="376"/>
      <c r="E336" s="376"/>
      <c r="F336" s="376"/>
      <c r="G336" s="376"/>
      <c r="H336" s="376"/>
      <c r="I336" s="376"/>
      <c r="J336" s="376"/>
      <c r="K336" s="376"/>
      <c r="L336" s="376"/>
      <c r="M336" s="376"/>
      <c r="N336" s="376"/>
      <c r="O336" s="376"/>
      <c r="P336" s="376"/>
      <c r="Q336" s="376"/>
      <c r="R336" s="376"/>
      <c r="S336" s="376"/>
      <c r="T336" s="376"/>
      <c r="U336" s="376"/>
      <c r="V336" s="376"/>
      <c r="W336" s="376"/>
      <c r="X336" s="376"/>
      <c r="Y336" s="376"/>
    </row>
    <row r="337" spans="2:25" x14ac:dyDescent="0.2">
      <c r="B337" s="376" t="s">
        <v>826</v>
      </c>
      <c r="C337" s="376"/>
      <c r="D337" s="376"/>
      <c r="E337" s="376"/>
      <c r="F337" s="376"/>
      <c r="G337" s="376"/>
      <c r="H337" s="376"/>
      <c r="I337" s="376"/>
      <c r="J337" s="376"/>
      <c r="K337" s="376"/>
      <c r="L337" s="376"/>
      <c r="M337" s="376"/>
      <c r="N337" s="376"/>
      <c r="O337" s="376"/>
      <c r="P337" s="376"/>
      <c r="Q337" s="376"/>
      <c r="R337" s="376"/>
      <c r="S337" s="376"/>
      <c r="T337" s="376"/>
      <c r="U337" s="376"/>
      <c r="V337" s="376"/>
      <c r="W337" s="376"/>
      <c r="X337" s="376"/>
      <c r="Y337" s="376"/>
    </row>
    <row r="338" spans="2:25" x14ac:dyDescent="0.2">
      <c r="B338" s="376" t="s">
        <v>827</v>
      </c>
      <c r="C338" s="376"/>
      <c r="D338" s="376"/>
      <c r="E338" s="376"/>
      <c r="F338" s="376"/>
      <c r="G338" s="376"/>
      <c r="H338" s="376"/>
      <c r="I338" s="376"/>
      <c r="J338" s="376"/>
      <c r="K338" s="376"/>
      <c r="L338" s="376"/>
      <c r="M338" s="376"/>
      <c r="N338" s="376"/>
      <c r="O338" s="376"/>
      <c r="P338" s="376"/>
      <c r="Q338" s="376"/>
      <c r="R338" s="376"/>
      <c r="S338" s="376"/>
      <c r="T338" s="376"/>
      <c r="U338" s="376"/>
      <c r="V338" s="376"/>
      <c r="W338" s="376"/>
      <c r="X338" s="376"/>
      <c r="Y338" s="376"/>
    </row>
    <row r="339" spans="2:25" x14ac:dyDescent="0.2">
      <c r="B339" s="376" t="s">
        <v>828</v>
      </c>
      <c r="C339" s="376"/>
      <c r="D339" s="376"/>
      <c r="E339" s="376"/>
      <c r="F339" s="376"/>
      <c r="G339" s="376"/>
      <c r="H339" s="376"/>
      <c r="I339" s="376"/>
      <c r="J339" s="376"/>
      <c r="K339" s="376"/>
      <c r="L339" s="376"/>
      <c r="M339" s="376"/>
      <c r="N339" s="376"/>
      <c r="O339" s="376"/>
      <c r="P339" s="376"/>
      <c r="Q339" s="376"/>
      <c r="R339" s="376"/>
      <c r="S339" s="376"/>
      <c r="T339" s="376"/>
      <c r="U339" s="376"/>
      <c r="V339" s="376"/>
      <c r="W339" s="376"/>
      <c r="X339" s="376"/>
      <c r="Y339" s="376"/>
    </row>
    <row r="340" spans="2:25" x14ac:dyDescent="0.2">
      <c r="B340" s="376" t="s">
        <v>829</v>
      </c>
      <c r="C340" s="376"/>
      <c r="D340" s="376"/>
      <c r="E340" s="376"/>
      <c r="F340" s="376"/>
      <c r="G340" s="376"/>
      <c r="H340" s="376"/>
      <c r="I340" s="376"/>
      <c r="J340" s="376"/>
      <c r="K340" s="376"/>
      <c r="L340" s="376"/>
      <c r="M340" s="376"/>
      <c r="N340" s="376"/>
      <c r="O340" s="376"/>
      <c r="P340" s="376"/>
      <c r="Q340" s="376"/>
      <c r="R340" s="376"/>
      <c r="S340" s="376"/>
      <c r="T340" s="376"/>
      <c r="U340" s="376"/>
      <c r="V340" s="376"/>
      <c r="W340" s="376"/>
      <c r="X340" s="376"/>
      <c r="Y340" s="376"/>
    </row>
    <row r="341" spans="2:25" x14ac:dyDescent="0.2">
      <c r="B341" s="376" t="s">
        <v>830</v>
      </c>
      <c r="C341" s="376"/>
      <c r="D341" s="376"/>
      <c r="E341" s="376"/>
      <c r="F341" s="376"/>
      <c r="G341" s="376"/>
      <c r="H341" s="376"/>
      <c r="I341" s="376"/>
      <c r="J341" s="376"/>
      <c r="K341" s="376"/>
      <c r="L341" s="376"/>
      <c r="M341" s="376"/>
      <c r="N341" s="376"/>
      <c r="O341" s="376"/>
      <c r="P341" s="376"/>
      <c r="Q341" s="376"/>
      <c r="R341" s="376"/>
      <c r="S341" s="376"/>
      <c r="T341" s="376"/>
      <c r="U341" s="376"/>
      <c r="V341" s="376"/>
      <c r="W341" s="376"/>
      <c r="X341" s="376"/>
      <c r="Y341" s="376"/>
    </row>
    <row r="342" spans="2:25" x14ac:dyDescent="0.2">
      <c r="B342" s="376" t="s">
        <v>831</v>
      </c>
      <c r="C342" s="376"/>
      <c r="D342" s="376"/>
      <c r="E342" s="376"/>
      <c r="F342" s="376"/>
      <c r="G342" s="376"/>
      <c r="H342" s="376"/>
      <c r="I342" s="376"/>
      <c r="J342" s="376"/>
      <c r="K342" s="376"/>
      <c r="L342" s="376"/>
      <c r="M342" s="376"/>
      <c r="N342" s="376"/>
      <c r="O342" s="376"/>
      <c r="P342" s="376"/>
      <c r="Q342" s="376"/>
      <c r="R342" s="376"/>
      <c r="S342" s="376"/>
      <c r="T342" s="376"/>
      <c r="U342" s="376"/>
      <c r="V342" s="376"/>
      <c r="W342" s="376"/>
      <c r="X342" s="376"/>
      <c r="Y342" s="376"/>
    </row>
    <row r="343" spans="2:25" x14ac:dyDescent="0.2">
      <c r="B343" s="376" t="s">
        <v>832</v>
      </c>
      <c r="C343" s="376"/>
      <c r="D343" s="376"/>
      <c r="E343" s="376"/>
      <c r="F343" s="376"/>
      <c r="G343" s="376"/>
      <c r="H343" s="376"/>
      <c r="I343" s="376"/>
      <c r="J343" s="376"/>
      <c r="K343" s="376"/>
      <c r="L343" s="376"/>
      <c r="M343" s="376"/>
      <c r="N343" s="376"/>
      <c r="O343" s="376"/>
      <c r="P343" s="376"/>
      <c r="Q343" s="376"/>
      <c r="R343" s="376"/>
      <c r="S343" s="376"/>
      <c r="T343" s="376"/>
      <c r="U343" s="376"/>
      <c r="V343" s="376"/>
      <c r="W343" s="376"/>
      <c r="X343" s="376"/>
      <c r="Y343" s="376"/>
    </row>
    <row r="344" spans="2:25" x14ac:dyDescent="0.2">
      <c r="B344" s="376" t="s">
        <v>833</v>
      </c>
      <c r="C344" s="376"/>
      <c r="D344" s="376"/>
      <c r="E344" s="376"/>
      <c r="F344" s="376"/>
      <c r="G344" s="376"/>
      <c r="H344" s="376"/>
      <c r="I344" s="376"/>
      <c r="J344" s="376"/>
      <c r="K344" s="376"/>
      <c r="L344" s="376"/>
      <c r="M344" s="376"/>
      <c r="N344" s="376"/>
      <c r="O344" s="376"/>
      <c r="P344" s="376"/>
      <c r="Q344" s="376"/>
      <c r="R344" s="376"/>
      <c r="S344" s="376"/>
      <c r="T344" s="376"/>
      <c r="U344" s="376"/>
      <c r="V344" s="376"/>
      <c r="W344" s="376"/>
      <c r="X344" s="376"/>
      <c r="Y344" s="376"/>
    </row>
    <row r="345" spans="2:25" x14ac:dyDescent="0.2">
      <c r="C345" s="381" t="s">
        <v>834</v>
      </c>
      <c r="D345" s="376"/>
      <c r="E345" s="376"/>
      <c r="F345" s="376"/>
      <c r="G345" s="376"/>
      <c r="H345" s="376"/>
      <c r="I345" s="376"/>
      <c r="J345" s="376"/>
      <c r="K345" s="376"/>
      <c r="L345" s="376"/>
      <c r="M345" s="376"/>
      <c r="N345" s="376"/>
      <c r="O345" s="376"/>
      <c r="P345" s="376"/>
      <c r="Q345" s="376"/>
      <c r="R345" s="376"/>
      <c r="S345" s="376"/>
      <c r="T345" s="376"/>
      <c r="U345" s="376"/>
      <c r="V345" s="376"/>
      <c r="W345" s="376"/>
      <c r="X345" s="376"/>
      <c r="Y345" s="376"/>
    </row>
    <row r="346" spans="2:25" x14ac:dyDescent="0.2">
      <c r="C346" s="376" t="s">
        <v>835</v>
      </c>
      <c r="D346" s="376"/>
      <c r="E346" s="376"/>
      <c r="F346" s="376"/>
      <c r="G346" s="376"/>
      <c r="H346" s="376"/>
      <c r="I346" s="376"/>
      <c r="J346" s="376"/>
      <c r="K346" s="376"/>
      <c r="L346" s="376"/>
      <c r="M346" s="376"/>
      <c r="N346" s="376"/>
      <c r="O346" s="376"/>
      <c r="P346" s="376"/>
      <c r="Q346" s="376"/>
      <c r="R346" s="376"/>
      <c r="S346" s="376"/>
      <c r="T346" s="376"/>
      <c r="U346" s="376"/>
      <c r="V346" s="376"/>
      <c r="W346" s="376"/>
      <c r="X346" s="376"/>
      <c r="Y346" s="376"/>
    </row>
    <row r="347" spans="2:25" x14ac:dyDescent="0.2">
      <c r="B347" s="376" t="s">
        <v>836</v>
      </c>
      <c r="C347" s="376"/>
      <c r="D347" s="376"/>
      <c r="E347" s="376"/>
      <c r="F347" s="376"/>
      <c r="G347" s="376"/>
      <c r="H347" s="376"/>
      <c r="I347" s="376"/>
      <c r="J347" s="376"/>
      <c r="K347" s="376"/>
      <c r="L347" s="376"/>
      <c r="M347" s="376"/>
      <c r="N347" s="376"/>
      <c r="O347" s="376"/>
      <c r="P347" s="376"/>
      <c r="Q347" s="376"/>
      <c r="R347" s="376"/>
      <c r="S347" s="376"/>
      <c r="T347" s="376"/>
      <c r="U347" s="376"/>
      <c r="V347" s="376"/>
      <c r="W347" s="376"/>
      <c r="X347" s="376"/>
      <c r="Y347" s="376"/>
    </row>
    <row r="348" spans="2:25" x14ac:dyDescent="0.2">
      <c r="B348" s="376" t="s">
        <v>837</v>
      </c>
      <c r="C348" s="376"/>
      <c r="D348" s="376"/>
      <c r="E348" s="376"/>
      <c r="F348" s="376"/>
      <c r="G348" s="376"/>
      <c r="H348" s="376"/>
      <c r="I348" s="376"/>
      <c r="J348" s="376"/>
      <c r="K348" s="376"/>
      <c r="L348" s="376"/>
      <c r="M348" s="376"/>
      <c r="N348" s="376"/>
      <c r="O348" s="376"/>
      <c r="P348" s="376"/>
      <c r="Q348" s="376"/>
      <c r="R348" s="376"/>
      <c r="S348" s="376"/>
      <c r="T348" s="376"/>
      <c r="U348" s="376"/>
      <c r="V348" s="376"/>
      <c r="W348" s="376"/>
      <c r="X348" s="376"/>
      <c r="Y348" s="376"/>
    </row>
    <row r="349" spans="2:25" x14ac:dyDescent="0.2">
      <c r="B349" s="376" t="s">
        <v>838</v>
      </c>
      <c r="C349" s="376"/>
      <c r="D349" s="376"/>
      <c r="E349" s="376"/>
      <c r="F349" s="376"/>
      <c r="G349" s="376"/>
      <c r="H349" s="376"/>
      <c r="I349" s="376"/>
      <c r="J349" s="376"/>
      <c r="K349" s="376"/>
      <c r="L349" s="376"/>
      <c r="M349" s="376"/>
      <c r="N349" s="376"/>
      <c r="O349" s="376"/>
      <c r="P349" s="376"/>
      <c r="Q349" s="376"/>
      <c r="R349" s="376"/>
      <c r="S349" s="376"/>
      <c r="T349" s="376"/>
      <c r="U349" s="376"/>
      <c r="V349" s="376"/>
      <c r="W349" s="376"/>
      <c r="X349" s="376"/>
      <c r="Y349" s="376"/>
    </row>
    <row r="350" spans="2:25" x14ac:dyDescent="0.2">
      <c r="B350" s="376" t="s">
        <v>839</v>
      </c>
      <c r="C350" s="376"/>
      <c r="D350" s="376"/>
      <c r="E350" s="376"/>
      <c r="F350" s="376"/>
      <c r="G350" s="376"/>
      <c r="H350" s="376"/>
      <c r="I350" s="376"/>
      <c r="J350" s="376"/>
      <c r="K350" s="376"/>
      <c r="L350" s="376"/>
      <c r="M350" s="376"/>
      <c r="N350" s="376"/>
      <c r="O350" s="376"/>
      <c r="P350" s="376"/>
      <c r="Q350" s="376"/>
      <c r="R350" s="376"/>
      <c r="S350" s="376"/>
      <c r="T350" s="376"/>
      <c r="U350" s="376"/>
      <c r="V350" s="376"/>
      <c r="W350" s="376"/>
      <c r="X350" s="376"/>
      <c r="Y350" s="376"/>
    </row>
    <row r="351" spans="2:25" x14ac:dyDescent="0.2">
      <c r="B351" s="376" t="s">
        <v>840</v>
      </c>
      <c r="C351" s="376"/>
      <c r="D351" s="376"/>
      <c r="E351" s="376"/>
      <c r="F351" s="376"/>
      <c r="G351" s="376"/>
      <c r="H351" s="376"/>
      <c r="I351" s="376"/>
      <c r="J351" s="376"/>
      <c r="K351" s="376"/>
      <c r="L351" s="376"/>
      <c r="M351" s="376"/>
      <c r="N351" s="376"/>
      <c r="O351" s="376"/>
      <c r="P351" s="376"/>
      <c r="Q351" s="376"/>
      <c r="R351" s="376"/>
      <c r="S351" s="376"/>
      <c r="T351" s="376"/>
      <c r="U351" s="376"/>
      <c r="V351" s="376"/>
      <c r="W351" s="376"/>
      <c r="X351" s="376"/>
      <c r="Y351" s="376"/>
    </row>
    <row r="352" spans="2:25" x14ac:dyDescent="0.2">
      <c r="B352" s="376" t="s">
        <v>841</v>
      </c>
      <c r="C352" s="376"/>
      <c r="D352" s="376"/>
      <c r="E352" s="376"/>
      <c r="F352" s="376"/>
      <c r="G352" s="376"/>
      <c r="H352" s="376"/>
      <c r="I352" s="376"/>
      <c r="J352" s="376"/>
      <c r="K352" s="376"/>
      <c r="L352" s="376"/>
      <c r="M352" s="376"/>
      <c r="N352" s="376"/>
      <c r="O352" s="376"/>
      <c r="P352" s="376"/>
      <c r="Q352" s="376"/>
      <c r="R352" s="376"/>
      <c r="S352" s="376"/>
      <c r="T352" s="376"/>
      <c r="U352" s="376"/>
      <c r="V352" s="376"/>
      <c r="W352" s="376"/>
      <c r="X352" s="376"/>
      <c r="Y352" s="376"/>
    </row>
    <row r="353" spans="2:25" x14ac:dyDescent="0.2">
      <c r="C353" s="376" t="s">
        <v>842</v>
      </c>
      <c r="D353" s="376"/>
      <c r="E353" s="376"/>
      <c r="F353" s="376"/>
      <c r="G353" s="376"/>
      <c r="H353" s="376"/>
      <c r="I353" s="376"/>
      <c r="J353" s="376"/>
      <c r="K353" s="376"/>
      <c r="L353" s="376"/>
      <c r="M353" s="376"/>
      <c r="N353" s="376"/>
      <c r="O353" s="376"/>
      <c r="P353" s="376"/>
      <c r="Q353" s="376"/>
      <c r="R353" s="376"/>
      <c r="S353" s="376"/>
      <c r="T353" s="376"/>
      <c r="U353" s="376"/>
      <c r="V353" s="376"/>
      <c r="W353" s="376"/>
      <c r="X353" s="376"/>
      <c r="Y353" s="376"/>
    </row>
    <row r="354" spans="2:25" x14ac:dyDescent="0.2">
      <c r="B354" s="376" t="s">
        <v>843</v>
      </c>
      <c r="C354" s="376"/>
      <c r="D354" s="376"/>
      <c r="E354" s="376"/>
      <c r="F354" s="376"/>
      <c r="G354" s="376"/>
      <c r="H354" s="376"/>
      <c r="I354" s="376"/>
      <c r="J354" s="376"/>
      <c r="K354" s="376"/>
      <c r="L354" s="376"/>
      <c r="M354" s="376"/>
      <c r="N354" s="376"/>
      <c r="O354" s="376"/>
      <c r="P354" s="376"/>
      <c r="Q354" s="376"/>
      <c r="R354" s="376"/>
      <c r="S354" s="376"/>
      <c r="T354" s="376"/>
      <c r="U354" s="376"/>
      <c r="V354" s="376"/>
      <c r="W354" s="376"/>
      <c r="X354" s="376"/>
      <c r="Y354" s="376"/>
    </row>
    <row r="355" spans="2:25" x14ac:dyDescent="0.2">
      <c r="B355" s="376" t="s">
        <v>844</v>
      </c>
      <c r="C355" s="376"/>
      <c r="D355" s="376"/>
      <c r="E355" s="376"/>
      <c r="F355" s="376"/>
      <c r="G355" s="376"/>
      <c r="H355" s="376"/>
      <c r="I355" s="376"/>
      <c r="J355" s="376"/>
      <c r="K355" s="376"/>
      <c r="L355" s="376"/>
      <c r="M355" s="376"/>
      <c r="N355" s="376"/>
      <c r="O355" s="376"/>
      <c r="P355" s="376"/>
      <c r="Q355" s="376"/>
      <c r="R355" s="376"/>
      <c r="S355" s="376"/>
      <c r="T355" s="376"/>
      <c r="U355" s="376"/>
      <c r="V355" s="376"/>
      <c r="W355" s="376"/>
      <c r="X355" s="376"/>
      <c r="Y355" s="376"/>
    </row>
    <row r="356" spans="2:25" x14ac:dyDescent="0.2">
      <c r="B356" s="376" t="s">
        <v>845</v>
      </c>
      <c r="C356" s="376"/>
      <c r="D356" s="376"/>
      <c r="E356" s="376"/>
      <c r="F356" s="376"/>
      <c r="G356" s="376"/>
      <c r="H356" s="376"/>
      <c r="I356" s="376"/>
      <c r="J356" s="376"/>
      <c r="K356" s="376"/>
      <c r="L356" s="376"/>
      <c r="M356" s="376"/>
      <c r="N356" s="376"/>
      <c r="O356" s="376"/>
      <c r="P356" s="376"/>
      <c r="Q356" s="376"/>
      <c r="R356" s="376"/>
      <c r="S356" s="376"/>
      <c r="T356" s="376"/>
      <c r="U356" s="376"/>
      <c r="V356" s="376"/>
      <c r="W356" s="376"/>
      <c r="X356" s="376"/>
      <c r="Y356" s="376"/>
    </row>
    <row r="357" spans="2:25" x14ac:dyDescent="0.2">
      <c r="B357" s="376" t="s">
        <v>846</v>
      </c>
      <c r="C357" s="376"/>
      <c r="D357" s="376"/>
      <c r="E357" s="376"/>
      <c r="F357" s="376"/>
      <c r="G357" s="376"/>
      <c r="H357" s="376"/>
      <c r="I357" s="376"/>
      <c r="J357" s="376"/>
      <c r="K357" s="376"/>
      <c r="L357" s="376"/>
      <c r="M357" s="376"/>
      <c r="N357" s="376"/>
      <c r="O357" s="376"/>
      <c r="P357" s="376"/>
      <c r="Q357" s="376"/>
      <c r="R357" s="376"/>
      <c r="S357" s="376"/>
      <c r="T357" s="376"/>
      <c r="U357" s="376"/>
      <c r="V357" s="376"/>
      <c r="W357" s="376"/>
      <c r="X357" s="376"/>
      <c r="Y357" s="376"/>
    </row>
    <row r="358" spans="2:25" x14ac:dyDescent="0.2">
      <c r="B358" s="376" t="s">
        <v>697</v>
      </c>
      <c r="C358" s="376"/>
      <c r="D358" s="376"/>
      <c r="E358" s="376"/>
      <c r="F358" s="376"/>
      <c r="G358" s="376"/>
      <c r="H358" s="376"/>
      <c r="I358" s="376"/>
      <c r="J358" s="376"/>
      <c r="K358" s="376"/>
      <c r="L358" s="376"/>
      <c r="M358" s="376"/>
      <c r="N358" s="376"/>
      <c r="O358" s="376"/>
      <c r="P358" s="376"/>
      <c r="Q358" s="376"/>
      <c r="R358" s="376"/>
      <c r="S358" s="376"/>
      <c r="T358" s="376"/>
      <c r="U358" s="376"/>
      <c r="V358" s="376"/>
      <c r="W358" s="376"/>
      <c r="X358" s="376"/>
      <c r="Y358" s="376"/>
    </row>
    <row r="359" spans="2:25" x14ac:dyDescent="0.2">
      <c r="C359" s="376" t="s">
        <v>847</v>
      </c>
      <c r="D359" s="376"/>
      <c r="E359" s="376"/>
      <c r="F359" s="376"/>
      <c r="G359" s="376"/>
      <c r="H359" s="376"/>
      <c r="I359" s="376"/>
      <c r="J359" s="376"/>
      <c r="K359" s="376"/>
      <c r="L359" s="376"/>
      <c r="M359" s="376"/>
      <c r="N359" s="376"/>
      <c r="O359" s="376"/>
      <c r="P359" s="376"/>
      <c r="Q359" s="376"/>
      <c r="R359" s="376"/>
      <c r="S359" s="376"/>
      <c r="T359" s="376"/>
      <c r="U359" s="376"/>
      <c r="V359" s="376"/>
      <c r="W359" s="376"/>
      <c r="X359" s="376"/>
      <c r="Y359" s="376"/>
    </row>
    <row r="360" spans="2:25" x14ac:dyDescent="0.2">
      <c r="B360" s="376" t="s">
        <v>848</v>
      </c>
      <c r="C360" s="376"/>
      <c r="D360" s="376"/>
      <c r="E360" s="376"/>
      <c r="F360" s="376"/>
      <c r="G360" s="376"/>
      <c r="H360" s="376"/>
      <c r="I360" s="376"/>
      <c r="J360" s="376"/>
      <c r="K360" s="376"/>
      <c r="L360" s="376"/>
      <c r="M360" s="376"/>
      <c r="N360" s="376"/>
      <c r="O360" s="376"/>
      <c r="P360" s="376"/>
      <c r="Q360" s="376"/>
      <c r="R360" s="376"/>
      <c r="S360" s="376"/>
      <c r="T360" s="376"/>
      <c r="U360" s="376"/>
      <c r="V360" s="376"/>
      <c r="W360" s="376"/>
      <c r="X360" s="376"/>
      <c r="Y360" s="376"/>
    </row>
    <row r="361" spans="2:25" x14ac:dyDescent="0.2">
      <c r="B361" s="376" t="s">
        <v>849</v>
      </c>
      <c r="C361" s="376"/>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row>
    <row r="362" spans="2:25" x14ac:dyDescent="0.2">
      <c r="B362" s="376" t="s">
        <v>850</v>
      </c>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row>
    <row r="363" spans="2:25" x14ac:dyDescent="0.2">
      <c r="C363" s="376" t="s">
        <v>851</v>
      </c>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row>
    <row r="364" spans="2:25" x14ac:dyDescent="0.2">
      <c r="B364" s="376" t="s">
        <v>852</v>
      </c>
      <c r="C364" s="376"/>
      <c r="D364" s="376"/>
      <c r="E364" s="376"/>
      <c r="F364" s="376"/>
      <c r="G364" s="376"/>
      <c r="H364" s="376"/>
      <c r="I364" s="376"/>
      <c r="J364" s="376"/>
      <c r="K364" s="376"/>
      <c r="L364" s="376"/>
      <c r="M364" s="376"/>
      <c r="N364" s="376"/>
      <c r="O364" s="376"/>
      <c r="P364" s="376"/>
      <c r="Q364" s="376"/>
      <c r="R364" s="376"/>
      <c r="S364" s="376"/>
      <c r="T364" s="376"/>
      <c r="U364" s="376"/>
      <c r="V364" s="376"/>
      <c r="W364" s="376"/>
      <c r="X364" s="376"/>
      <c r="Y364" s="376"/>
    </row>
    <row r="365" spans="2:25" x14ac:dyDescent="0.2">
      <c r="C365" s="376" t="s">
        <v>853</v>
      </c>
      <c r="D365" s="376"/>
      <c r="E365" s="376"/>
      <c r="F365" s="376"/>
      <c r="G365" s="376"/>
      <c r="H365" s="376"/>
      <c r="I365" s="376"/>
      <c r="J365" s="376"/>
      <c r="K365" s="376"/>
      <c r="L365" s="376"/>
      <c r="M365" s="376"/>
      <c r="N365" s="376"/>
      <c r="O365" s="376"/>
      <c r="P365" s="376"/>
      <c r="Q365" s="376"/>
      <c r="R365" s="376"/>
      <c r="S365" s="376"/>
      <c r="T365" s="376"/>
      <c r="U365" s="376"/>
      <c r="V365" s="376"/>
      <c r="W365" s="376"/>
      <c r="X365" s="376"/>
      <c r="Y365" s="376"/>
    </row>
    <row r="366" spans="2:25" x14ac:dyDescent="0.2">
      <c r="B366" s="376" t="s">
        <v>854</v>
      </c>
      <c r="C366" s="376"/>
      <c r="D366" s="376"/>
      <c r="E366" s="376"/>
      <c r="F366" s="376"/>
      <c r="G366" s="376"/>
      <c r="H366" s="376"/>
      <c r="I366" s="376"/>
      <c r="J366" s="376"/>
      <c r="K366" s="376"/>
      <c r="L366" s="376"/>
      <c r="M366" s="376"/>
      <c r="N366" s="376"/>
      <c r="O366" s="376"/>
      <c r="P366" s="376"/>
      <c r="Q366" s="376"/>
      <c r="R366" s="376"/>
      <c r="S366" s="376"/>
      <c r="T366" s="376"/>
      <c r="U366" s="376"/>
      <c r="V366" s="376"/>
      <c r="W366" s="376"/>
      <c r="X366" s="376"/>
      <c r="Y366" s="376"/>
    </row>
    <row r="367" spans="2:25" x14ac:dyDescent="0.2">
      <c r="B367" s="376" t="s">
        <v>855</v>
      </c>
      <c r="C367" s="376"/>
      <c r="D367" s="376"/>
      <c r="E367" s="376"/>
      <c r="F367" s="376"/>
      <c r="G367" s="376"/>
      <c r="H367" s="376"/>
      <c r="I367" s="376"/>
      <c r="J367" s="376"/>
      <c r="K367" s="376"/>
      <c r="L367" s="376"/>
      <c r="M367" s="376"/>
      <c r="N367" s="376"/>
      <c r="O367" s="376"/>
      <c r="P367" s="376"/>
      <c r="Q367" s="376"/>
      <c r="R367" s="376"/>
      <c r="S367" s="376"/>
      <c r="T367" s="376"/>
      <c r="U367" s="376"/>
      <c r="V367" s="376"/>
      <c r="W367" s="376"/>
      <c r="X367" s="376"/>
      <c r="Y367" s="376"/>
    </row>
    <row r="368" spans="2:25" x14ac:dyDescent="0.2">
      <c r="B368" s="376" t="s">
        <v>856</v>
      </c>
      <c r="C368" s="376"/>
      <c r="D368" s="376"/>
      <c r="E368" s="376"/>
      <c r="F368" s="376"/>
      <c r="G368" s="376"/>
      <c r="H368" s="376"/>
      <c r="I368" s="376"/>
      <c r="J368" s="376"/>
      <c r="K368" s="376"/>
      <c r="L368" s="376"/>
      <c r="M368" s="376"/>
      <c r="N368" s="376"/>
      <c r="O368" s="376"/>
      <c r="P368" s="376"/>
      <c r="Q368" s="376"/>
      <c r="R368" s="376"/>
      <c r="S368" s="376"/>
      <c r="T368" s="376"/>
      <c r="U368" s="376"/>
      <c r="V368" s="376"/>
      <c r="W368" s="376"/>
      <c r="X368" s="376"/>
      <c r="Y368" s="376"/>
    </row>
    <row r="369" spans="2:25" x14ac:dyDescent="0.2">
      <c r="B369" s="376" t="s">
        <v>857</v>
      </c>
      <c r="C369" s="376"/>
      <c r="D369" s="376"/>
      <c r="E369" s="376"/>
      <c r="F369" s="376"/>
      <c r="G369" s="376"/>
      <c r="H369" s="376"/>
      <c r="I369" s="376"/>
      <c r="J369" s="376"/>
      <c r="K369" s="376"/>
      <c r="L369" s="376"/>
      <c r="M369" s="376"/>
      <c r="N369" s="376"/>
      <c r="O369" s="376"/>
      <c r="P369" s="376"/>
      <c r="Q369" s="376"/>
      <c r="R369" s="376"/>
      <c r="S369" s="376"/>
      <c r="T369" s="376"/>
      <c r="U369" s="376"/>
      <c r="V369" s="376"/>
      <c r="W369" s="376"/>
      <c r="X369" s="376"/>
      <c r="Y369" s="376"/>
    </row>
    <row r="370" spans="2:25" x14ac:dyDescent="0.2">
      <c r="B370" s="376" t="s">
        <v>858</v>
      </c>
      <c r="C370" s="376"/>
      <c r="D370" s="376"/>
      <c r="E370" s="376"/>
      <c r="F370" s="376"/>
      <c r="G370" s="376"/>
      <c r="H370" s="376"/>
      <c r="I370" s="376"/>
      <c r="J370" s="376"/>
      <c r="K370" s="376"/>
      <c r="L370" s="376"/>
      <c r="M370" s="376"/>
      <c r="N370" s="376"/>
      <c r="O370" s="376"/>
      <c r="P370" s="376"/>
      <c r="Q370" s="376"/>
      <c r="R370" s="376"/>
      <c r="S370" s="376"/>
      <c r="T370" s="376"/>
      <c r="U370" s="376"/>
      <c r="V370" s="376"/>
      <c r="W370" s="376"/>
      <c r="X370" s="376"/>
      <c r="Y370" s="376"/>
    </row>
    <row r="371" spans="2:25" x14ac:dyDescent="0.2">
      <c r="C371" s="378" t="s">
        <v>859</v>
      </c>
      <c r="D371" s="376"/>
      <c r="E371" s="376"/>
      <c r="F371" s="376"/>
      <c r="G371" s="376"/>
      <c r="H371" s="376"/>
      <c r="I371" s="376"/>
      <c r="J371" s="376"/>
      <c r="K371" s="376"/>
      <c r="L371" s="376"/>
      <c r="M371" s="376"/>
      <c r="N371" s="376"/>
      <c r="O371" s="376"/>
      <c r="P371" s="376"/>
      <c r="Q371" s="376"/>
      <c r="R371" s="376"/>
      <c r="S371" s="376"/>
      <c r="T371" s="376"/>
      <c r="U371" s="376"/>
      <c r="V371" s="376"/>
      <c r="W371" s="376"/>
      <c r="X371" s="376"/>
      <c r="Y371" s="376"/>
    </row>
    <row r="372" spans="2:25" x14ac:dyDescent="0.2">
      <c r="C372" s="376" t="s">
        <v>860</v>
      </c>
      <c r="D372" s="376"/>
      <c r="E372" s="376"/>
      <c r="F372" s="376"/>
      <c r="G372" s="376"/>
      <c r="H372" s="376"/>
      <c r="I372" s="376"/>
      <c r="J372" s="376"/>
      <c r="K372" s="376"/>
      <c r="L372" s="376"/>
      <c r="M372" s="376"/>
      <c r="N372" s="376"/>
      <c r="O372" s="376"/>
      <c r="P372" s="376"/>
      <c r="Q372" s="376"/>
      <c r="R372" s="376"/>
      <c r="S372" s="376"/>
      <c r="T372" s="376"/>
      <c r="U372" s="376"/>
      <c r="V372" s="376"/>
      <c r="W372" s="376"/>
      <c r="X372" s="376"/>
      <c r="Y372" s="376"/>
    </row>
    <row r="373" spans="2:25" x14ac:dyDescent="0.2">
      <c r="B373" s="376" t="s">
        <v>861</v>
      </c>
      <c r="C373" s="376"/>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row>
    <row r="374" spans="2:25" ht="14.25" customHeight="1" x14ac:dyDescent="0.2">
      <c r="B374" s="376" t="s">
        <v>862</v>
      </c>
      <c r="C374" s="376"/>
      <c r="D374" s="376"/>
      <c r="E374" s="376"/>
      <c r="F374" s="376"/>
      <c r="G374" s="376"/>
      <c r="H374" s="376"/>
      <c r="I374" s="376"/>
      <c r="J374" s="376"/>
      <c r="K374" s="376"/>
      <c r="L374" s="376"/>
      <c r="M374" s="376"/>
      <c r="N374" s="376"/>
      <c r="O374" s="376"/>
      <c r="P374" s="376"/>
      <c r="Q374" s="376"/>
      <c r="R374" s="376"/>
      <c r="S374" s="376"/>
      <c r="T374" s="376"/>
      <c r="U374" s="376"/>
      <c r="V374" s="376"/>
      <c r="W374" s="376"/>
      <c r="X374" s="376"/>
      <c r="Y374" s="376"/>
    </row>
    <row r="375" spans="2:25" x14ac:dyDescent="0.2">
      <c r="C375" s="376" t="s">
        <v>863</v>
      </c>
      <c r="D375" s="376"/>
      <c r="E375" s="376"/>
      <c r="F375" s="376"/>
      <c r="G375" s="376"/>
      <c r="H375" s="376"/>
      <c r="I375" s="376"/>
      <c r="J375" s="376"/>
      <c r="K375" s="376"/>
      <c r="L375" s="376"/>
      <c r="M375" s="376"/>
      <c r="N375" s="376"/>
      <c r="O375" s="376"/>
      <c r="P375" s="376"/>
      <c r="Q375" s="376"/>
      <c r="R375" s="376"/>
      <c r="S375" s="376"/>
      <c r="T375" s="376"/>
      <c r="U375" s="376"/>
      <c r="V375" s="376"/>
      <c r="W375" s="376"/>
      <c r="X375" s="376"/>
      <c r="Y375" s="376"/>
    </row>
    <row r="376" spans="2:25" x14ac:dyDescent="0.2">
      <c r="C376" s="376" t="s">
        <v>864</v>
      </c>
      <c r="D376" s="376"/>
      <c r="E376" s="376"/>
      <c r="F376" s="376"/>
      <c r="G376" s="376"/>
      <c r="H376" s="376"/>
      <c r="I376" s="376"/>
      <c r="J376" s="376"/>
      <c r="K376" s="376"/>
      <c r="L376" s="376"/>
      <c r="M376" s="376"/>
      <c r="N376" s="376"/>
      <c r="O376" s="376"/>
      <c r="P376" s="376"/>
      <c r="Q376" s="376"/>
      <c r="R376" s="376"/>
      <c r="S376" s="376"/>
      <c r="T376" s="376"/>
      <c r="U376" s="376"/>
      <c r="V376" s="376"/>
      <c r="W376" s="376"/>
      <c r="X376" s="376"/>
      <c r="Y376" s="376"/>
    </row>
    <row r="377" spans="2:25" x14ac:dyDescent="0.2">
      <c r="C377" s="376" t="s">
        <v>865</v>
      </c>
      <c r="D377" s="376"/>
      <c r="E377" s="376"/>
      <c r="F377" s="376"/>
      <c r="G377" s="376"/>
      <c r="H377" s="376"/>
      <c r="I377" s="376"/>
      <c r="J377" s="376"/>
      <c r="K377" s="376"/>
      <c r="L377" s="376"/>
      <c r="M377" s="376"/>
      <c r="N377" s="376"/>
      <c r="O377" s="376"/>
      <c r="P377" s="376"/>
      <c r="Q377" s="376"/>
      <c r="R377" s="376"/>
      <c r="S377" s="376"/>
      <c r="T377" s="376"/>
      <c r="U377" s="376"/>
      <c r="V377" s="376"/>
      <c r="W377" s="376"/>
      <c r="X377" s="376"/>
      <c r="Y377" s="376"/>
    </row>
    <row r="378" spans="2:25" x14ac:dyDescent="0.2">
      <c r="C378" s="376"/>
      <c r="D378" s="376"/>
      <c r="E378" s="376"/>
      <c r="F378" s="376"/>
      <c r="G378" s="376"/>
      <c r="H378" s="376"/>
      <c r="I378" s="376"/>
      <c r="J378" s="376"/>
      <c r="K378" s="376"/>
      <c r="L378" s="376"/>
      <c r="M378" s="376"/>
      <c r="N378" s="376"/>
      <c r="O378" s="376"/>
      <c r="P378" s="376"/>
      <c r="Q378" s="376"/>
      <c r="R378" s="376"/>
      <c r="S378" s="376"/>
      <c r="T378" s="376"/>
      <c r="U378" s="376"/>
      <c r="V378" s="376"/>
      <c r="W378" s="376"/>
      <c r="X378" s="376"/>
      <c r="Y378" s="376"/>
    </row>
    <row r="379" spans="2:25" x14ac:dyDescent="0.2">
      <c r="C379" s="378" t="s">
        <v>866</v>
      </c>
      <c r="D379" s="376"/>
      <c r="E379" s="376"/>
      <c r="F379" s="376"/>
      <c r="G379" s="376"/>
      <c r="H379" s="376"/>
      <c r="I379" s="376"/>
      <c r="J379" s="376"/>
      <c r="K379" s="376"/>
      <c r="L379" s="376"/>
      <c r="M379" s="376"/>
      <c r="N379" s="376"/>
      <c r="O379" s="376"/>
      <c r="P379" s="376"/>
      <c r="Q379" s="376"/>
      <c r="R379" s="376"/>
      <c r="S379" s="376"/>
      <c r="T379" s="376"/>
      <c r="U379" s="376"/>
      <c r="V379" s="376"/>
      <c r="W379" s="376"/>
      <c r="X379" s="376"/>
      <c r="Y379" s="376"/>
    </row>
    <row r="380" spans="2:25" x14ac:dyDescent="0.2">
      <c r="C380" s="376" t="s">
        <v>867</v>
      </c>
      <c r="D380" s="376"/>
      <c r="E380" s="376"/>
      <c r="F380" s="376"/>
      <c r="G380" s="376"/>
      <c r="H380" s="376"/>
      <c r="I380" s="376"/>
      <c r="J380" s="376"/>
      <c r="K380" s="376"/>
      <c r="L380" s="376"/>
      <c r="M380" s="376"/>
      <c r="N380" s="376"/>
      <c r="O380" s="376"/>
      <c r="P380" s="376"/>
      <c r="Q380" s="376"/>
      <c r="R380" s="376"/>
      <c r="S380" s="376"/>
      <c r="T380" s="376"/>
      <c r="U380" s="376"/>
      <c r="V380" s="376"/>
      <c r="W380" s="376"/>
      <c r="X380" s="376"/>
      <c r="Y380" s="376"/>
    </row>
    <row r="381" spans="2:25" x14ac:dyDescent="0.2">
      <c r="B381" s="376" t="s">
        <v>868</v>
      </c>
      <c r="C381" s="376"/>
      <c r="D381" s="376"/>
      <c r="E381" s="376"/>
      <c r="F381" s="376"/>
      <c r="G381" s="376"/>
      <c r="H381" s="376"/>
      <c r="I381" s="376"/>
      <c r="J381" s="376"/>
      <c r="K381" s="376"/>
      <c r="L381" s="376"/>
      <c r="M381" s="376"/>
      <c r="N381" s="376"/>
      <c r="O381" s="376"/>
      <c r="P381" s="376"/>
      <c r="Q381" s="376"/>
      <c r="R381" s="376"/>
      <c r="S381" s="376"/>
      <c r="T381" s="376"/>
      <c r="U381" s="376"/>
      <c r="V381" s="376"/>
      <c r="W381" s="376"/>
      <c r="X381" s="376"/>
      <c r="Y381" s="376"/>
    </row>
    <row r="382" spans="2:25" x14ac:dyDescent="0.2">
      <c r="B382" s="376" t="s">
        <v>869</v>
      </c>
      <c r="C382" s="376"/>
      <c r="D382" s="376"/>
      <c r="E382" s="376"/>
      <c r="F382" s="376"/>
      <c r="G382" s="376"/>
      <c r="H382" s="376"/>
      <c r="I382" s="376"/>
      <c r="J382" s="376"/>
      <c r="K382" s="376"/>
      <c r="L382" s="376"/>
      <c r="M382" s="376"/>
      <c r="N382" s="376"/>
      <c r="O382" s="376"/>
      <c r="P382" s="376"/>
      <c r="Q382" s="376"/>
      <c r="R382" s="376"/>
      <c r="S382" s="376"/>
      <c r="T382" s="376"/>
      <c r="U382" s="376"/>
      <c r="V382" s="376"/>
      <c r="W382" s="376"/>
      <c r="X382" s="376"/>
      <c r="Y382" s="376"/>
    </row>
    <row r="383" spans="2:25" x14ac:dyDescent="0.2">
      <c r="C383" s="376" t="s">
        <v>870</v>
      </c>
      <c r="D383" s="376"/>
      <c r="E383" s="376"/>
      <c r="F383" s="376"/>
      <c r="G383" s="376"/>
      <c r="H383" s="376"/>
      <c r="I383" s="376"/>
      <c r="J383" s="376"/>
      <c r="K383" s="376"/>
      <c r="L383" s="376"/>
      <c r="M383" s="376"/>
      <c r="N383" s="376"/>
      <c r="O383" s="376"/>
      <c r="P383" s="376"/>
      <c r="Q383" s="376"/>
      <c r="R383" s="376"/>
      <c r="S383" s="376"/>
      <c r="T383" s="376"/>
      <c r="U383" s="376"/>
      <c r="V383" s="376"/>
      <c r="W383" s="376"/>
      <c r="X383" s="376"/>
      <c r="Y383" s="376"/>
    </row>
    <row r="384" spans="2:25" x14ac:dyDescent="0.2">
      <c r="B384" s="376" t="s">
        <v>871</v>
      </c>
      <c r="C384" s="376"/>
      <c r="D384" s="376"/>
      <c r="E384" s="376"/>
      <c r="F384" s="376"/>
      <c r="G384" s="376"/>
      <c r="H384" s="376"/>
      <c r="I384" s="376"/>
      <c r="J384" s="376"/>
      <c r="K384" s="376"/>
      <c r="L384" s="376"/>
      <c r="M384" s="376"/>
      <c r="N384" s="376"/>
      <c r="O384" s="376"/>
      <c r="P384" s="376"/>
      <c r="Q384" s="376"/>
      <c r="R384" s="376"/>
      <c r="S384" s="376"/>
      <c r="T384" s="376"/>
      <c r="U384" s="376"/>
      <c r="V384" s="376"/>
      <c r="W384" s="376"/>
      <c r="X384" s="376"/>
      <c r="Y384" s="376"/>
    </row>
    <row r="385" spans="2:25" x14ac:dyDescent="0.2">
      <c r="B385" s="376" t="s">
        <v>872</v>
      </c>
      <c r="C385" s="376"/>
      <c r="D385" s="376"/>
      <c r="E385" s="376"/>
      <c r="F385" s="376"/>
      <c r="G385" s="376"/>
      <c r="H385" s="376"/>
      <c r="I385" s="376"/>
      <c r="J385" s="376"/>
      <c r="K385" s="376"/>
      <c r="L385" s="376"/>
      <c r="M385" s="376"/>
      <c r="N385" s="376"/>
      <c r="O385" s="376"/>
      <c r="P385" s="376"/>
      <c r="Q385" s="376"/>
      <c r="R385" s="376"/>
      <c r="S385" s="376"/>
      <c r="T385" s="376"/>
      <c r="U385" s="376"/>
      <c r="V385" s="376"/>
      <c r="W385" s="376"/>
      <c r="X385" s="376"/>
      <c r="Y385" s="376"/>
    </row>
    <row r="386" spans="2:25" x14ac:dyDescent="0.2">
      <c r="B386" s="376" t="s">
        <v>873</v>
      </c>
      <c r="C386" s="376"/>
      <c r="D386" s="376"/>
      <c r="E386" s="376"/>
      <c r="F386" s="376"/>
      <c r="G386" s="376"/>
      <c r="H386" s="376"/>
      <c r="I386" s="376"/>
      <c r="J386" s="376"/>
      <c r="K386" s="376"/>
      <c r="L386" s="376"/>
      <c r="M386" s="376"/>
      <c r="N386" s="376"/>
      <c r="O386" s="376"/>
      <c r="P386" s="376"/>
      <c r="Q386" s="376"/>
      <c r="R386" s="376"/>
      <c r="S386" s="376"/>
      <c r="T386" s="376"/>
      <c r="U386" s="376"/>
      <c r="V386" s="376"/>
      <c r="W386" s="376"/>
      <c r="X386" s="376"/>
      <c r="Y386" s="376"/>
    </row>
    <row r="387" spans="2:25" x14ac:dyDescent="0.2">
      <c r="C387" s="376" t="s">
        <v>874</v>
      </c>
      <c r="D387" s="376"/>
      <c r="E387" s="376"/>
      <c r="F387" s="376"/>
      <c r="G387" s="376"/>
      <c r="H387" s="376"/>
      <c r="I387" s="376"/>
      <c r="J387" s="376"/>
      <c r="K387" s="376"/>
      <c r="L387" s="376"/>
      <c r="M387" s="376"/>
      <c r="N387" s="376"/>
      <c r="O387" s="376"/>
      <c r="P387" s="376"/>
      <c r="Q387" s="376"/>
      <c r="R387" s="376"/>
      <c r="S387" s="376"/>
      <c r="T387" s="376"/>
      <c r="U387" s="376"/>
      <c r="V387" s="376"/>
      <c r="W387" s="376"/>
      <c r="X387" s="376"/>
      <c r="Y387" s="376"/>
    </row>
    <row r="388" spans="2:25" x14ac:dyDescent="0.2">
      <c r="B388" s="376" t="s">
        <v>875</v>
      </c>
      <c r="C388" s="376"/>
      <c r="D388" s="376"/>
      <c r="E388" s="376"/>
      <c r="F388" s="376"/>
      <c r="G388" s="376"/>
      <c r="H388" s="376"/>
      <c r="I388" s="376"/>
      <c r="J388" s="376"/>
      <c r="K388" s="376"/>
      <c r="L388" s="376"/>
      <c r="M388" s="376"/>
      <c r="N388" s="376"/>
      <c r="O388" s="376"/>
      <c r="P388" s="376"/>
      <c r="Q388" s="376"/>
      <c r="R388" s="376"/>
      <c r="S388" s="376"/>
      <c r="T388" s="376"/>
      <c r="U388" s="376"/>
      <c r="V388" s="376"/>
      <c r="W388" s="376"/>
      <c r="X388" s="376"/>
      <c r="Y388" s="376"/>
    </row>
    <row r="389" spans="2:25" x14ac:dyDescent="0.2">
      <c r="B389" s="376" t="s">
        <v>876</v>
      </c>
      <c r="C389" s="376"/>
      <c r="D389" s="376"/>
      <c r="E389" s="376"/>
      <c r="F389" s="376"/>
      <c r="G389" s="376"/>
      <c r="H389" s="376"/>
      <c r="I389" s="376"/>
      <c r="J389" s="376"/>
      <c r="K389" s="376"/>
      <c r="L389" s="376"/>
      <c r="M389" s="376"/>
      <c r="N389" s="376"/>
      <c r="O389" s="376"/>
      <c r="P389" s="376"/>
      <c r="Q389" s="376"/>
      <c r="R389" s="376"/>
      <c r="S389" s="376"/>
      <c r="T389" s="376"/>
      <c r="U389" s="376"/>
      <c r="V389" s="376"/>
      <c r="W389" s="376"/>
      <c r="X389" s="376"/>
      <c r="Y389" s="376"/>
    </row>
    <row r="390" spans="2:25" x14ac:dyDescent="0.2">
      <c r="B390" s="376" t="s">
        <v>877</v>
      </c>
      <c r="C390" s="376"/>
      <c r="D390" s="376"/>
      <c r="E390" s="376"/>
      <c r="F390" s="376"/>
      <c r="G390" s="376"/>
      <c r="H390" s="376"/>
      <c r="I390" s="376"/>
      <c r="J390" s="376"/>
      <c r="K390" s="376"/>
      <c r="L390" s="376"/>
      <c r="M390" s="376"/>
      <c r="N390" s="376"/>
      <c r="O390" s="376"/>
      <c r="P390" s="376"/>
      <c r="Q390" s="376"/>
      <c r="R390" s="376"/>
      <c r="S390" s="376"/>
      <c r="T390" s="376"/>
      <c r="U390" s="376"/>
      <c r="V390" s="376"/>
      <c r="W390" s="376"/>
      <c r="X390" s="376"/>
      <c r="Y390" s="376"/>
    </row>
    <row r="391" spans="2:25" x14ac:dyDescent="0.2">
      <c r="B391" s="376" t="s">
        <v>878</v>
      </c>
      <c r="C391" s="376"/>
      <c r="D391" s="376"/>
      <c r="E391" s="376"/>
      <c r="F391" s="376"/>
      <c r="G391" s="376"/>
      <c r="H391" s="376"/>
      <c r="I391" s="376"/>
      <c r="J391" s="376"/>
      <c r="K391" s="376"/>
      <c r="L391" s="376"/>
      <c r="M391" s="376"/>
      <c r="N391" s="376"/>
      <c r="O391" s="376"/>
      <c r="P391" s="376"/>
      <c r="Q391" s="376"/>
      <c r="R391" s="376"/>
      <c r="S391" s="376"/>
      <c r="T391" s="376"/>
      <c r="U391" s="376"/>
      <c r="V391" s="376"/>
      <c r="W391" s="376"/>
      <c r="X391" s="376"/>
      <c r="Y391" s="376"/>
    </row>
    <row r="392" spans="2:25" x14ac:dyDescent="0.2">
      <c r="C392" s="376" t="s">
        <v>879</v>
      </c>
      <c r="D392" s="376"/>
      <c r="E392" s="376"/>
      <c r="F392" s="376"/>
      <c r="G392" s="376"/>
      <c r="H392" s="376"/>
      <c r="I392" s="376"/>
      <c r="J392" s="376"/>
      <c r="K392" s="376"/>
      <c r="L392" s="376"/>
      <c r="M392" s="376"/>
      <c r="N392" s="376"/>
      <c r="O392" s="376"/>
      <c r="P392" s="376"/>
      <c r="Q392" s="376"/>
      <c r="R392" s="376"/>
      <c r="S392" s="376"/>
      <c r="T392" s="376"/>
      <c r="U392" s="376"/>
      <c r="V392" s="376"/>
      <c r="W392" s="376"/>
      <c r="X392" s="376"/>
      <c r="Y392" s="376"/>
    </row>
    <row r="393" spans="2:25" x14ac:dyDescent="0.2">
      <c r="B393" s="376" t="s">
        <v>880</v>
      </c>
      <c r="C393" s="376"/>
      <c r="D393" s="376"/>
      <c r="E393" s="376"/>
      <c r="F393" s="376"/>
      <c r="G393" s="376"/>
      <c r="H393" s="376"/>
      <c r="I393" s="376"/>
      <c r="J393" s="376"/>
      <c r="K393" s="376"/>
      <c r="L393" s="376"/>
      <c r="M393" s="376"/>
      <c r="N393" s="376"/>
      <c r="O393" s="376"/>
      <c r="P393" s="376"/>
      <c r="Q393" s="376"/>
      <c r="R393" s="376"/>
      <c r="S393" s="376"/>
      <c r="T393" s="376"/>
      <c r="U393" s="376"/>
      <c r="V393" s="376"/>
      <c r="W393" s="376"/>
      <c r="X393" s="376"/>
      <c r="Y393" s="376"/>
    </row>
    <row r="394" spans="2:25" x14ac:dyDescent="0.2">
      <c r="B394" s="376" t="s">
        <v>881</v>
      </c>
      <c r="C394" s="376"/>
      <c r="D394" s="376"/>
      <c r="E394" s="376"/>
      <c r="F394" s="376"/>
      <c r="G394" s="376"/>
      <c r="H394" s="376"/>
      <c r="I394" s="376"/>
      <c r="J394" s="376"/>
      <c r="K394" s="376"/>
      <c r="L394" s="376"/>
      <c r="M394" s="376"/>
      <c r="N394" s="376"/>
      <c r="O394" s="376"/>
      <c r="P394" s="376"/>
      <c r="Q394" s="376"/>
      <c r="R394" s="376"/>
      <c r="S394" s="376"/>
      <c r="T394" s="376"/>
      <c r="U394" s="376"/>
      <c r="V394" s="376"/>
      <c r="W394" s="376"/>
      <c r="X394" s="376"/>
      <c r="Y394" s="376"/>
    </row>
    <row r="395" spans="2:25" x14ac:dyDescent="0.2">
      <c r="B395" s="376" t="s">
        <v>882</v>
      </c>
      <c r="C395" s="376"/>
      <c r="D395" s="376"/>
      <c r="E395" s="376"/>
      <c r="F395" s="376"/>
      <c r="G395" s="376"/>
      <c r="H395" s="376"/>
      <c r="I395" s="376"/>
      <c r="J395" s="376"/>
      <c r="K395" s="376"/>
      <c r="L395" s="376"/>
      <c r="M395" s="376"/>
      <c r="N395" s="376"/>
      <c r="O395" s="376"/>
      <c r="P395" s="376"/>
      <c r="Q395" s="376"/>
      <c r="R395" s="376"/>
      <c r="S395" s="376"/>
      <c r="T395" s="376"/>
      <c r="U395" s="376"/>
      <c r="V395" s="376"/>
      <c r="W395" s="376"/>
      <c r="X395" s="376"/>
      <c r="Y395" s="376"/>
    </row>
    <row r="396" spans="2:25" x14ac:dyDescent="0.2">
      <c r="C396" s="376" t="s">
        <v>883</v>
      </c>
      <c r="D396" s="376"/>
      <c r="E396" s="376"/>
      <c r="F396" s="376"/>
      <c r="G396" s="376"/>
      <c r="H396" s="376"/>
      <c r="I396" s="376"/>
      <c r="J396" s="376"/>
      <c r="K396" s="376"/>
      <c r="L396" s="376"/>
      <c r="M396" s="376"/>
      <c r="N396" s="376"/>
      <c r="O396" s="376"/>
      <c r="P396" s="376"/>
      <c r="Q396" s="376"/>
      <c r="R396" s="376"/>
      <c r="S396" s="376"/>
      <c r="T396" s="376"/>
      <c r="U396" s="376"/>
      <c r="V396" s="376"/>
      <c r="W396" s="376"/>
      <c r="X396" s="376"/>
      <c r="Y396" s="376"/>
    </row>
    <row r="397" spans="2:25" x14ac:dyDescent="0.2">
      <c r="B397" s="376" t="s">
        <v>884</v>
      </c>
      <c r="C397" s="376"/>
      <c r="D397" s="376"/>
      <c r="E397" s="376"/>
      <c r="F397" s="376"/>
      <c r="G397" s="376"/>
      <c r="H397" s="376"/>
      <c r="I397" s="376"/>
      <c r="J397" s="376"/>
      <c r="K397" s="376"/>
      <c r="L397" s="376"/>
      <c r="M397" s="376"/>
      <c r="N397" s="376"/>
      <c r="O397" s="376"/>
      <c r="P397" s="376"/>
      <c r="Q397" s="376"/>
      <c r="R397" s="376"/>
      <c r="S397" s="376"/>
      <c r="T397" s="376"/>
      <c r="U397" s="376"/>
      <c r="V397" s="376"/>
      <c r="W397" s="376"/>
      <c r="X397" s="376"/>
      <c r="Y397" s="376"/>
    </row>
    <row r="398" spans="2:25" x14ac:dyDescent="0.2">
      <c r="B398" s="376" t="s">
        <v>885</v>
      </c>
      <c r="C398" s="376"/>
      <c r="D398" s="376"/>
      <c r="E398" s="376"/>
      <c r="F398" s="376"/>
      <c r="G398" s="376"/>
      <c r="H398" s="376"/>
      <c r="I398" s="376"/>
      <c r="J398" s="376"/>
      <c r="K398" s="376"/>
      <c r="L398" s="376"/>
      <c r="M398" s="376"/>
      <c r="N398" s="376"/>
      <c r="O398" s="376"/>
      <c r="P398" s="376"/>
      <c r="Q398" s="376"/>
      <c r="R398" s="376"/>
      <c r="S398" s="376"/>
      <c r="T398" s="376"/>
      <c r="U398" s="376"/>
      <c r="V398" s="376"/>
      <c r="W398" s="376"/>
      <c r="X398" s="376"/>
      <c r="Y398" s="376"/>
    </row>
    <row r="399" spans="2:25" x14ac:dyDescent="0.2">
      <c r="B399" s="376" t="s">
        <v>886</v>
      </c>
      <c r="C399" s="376"/>
      <c r="D399" s="376"/>
      <c r="E399" s="376"/>
      <c r="F399" s="376"/>
      <c r="G399" s="376"/>
      <c r="H399" s="376"/>
      <c r="I399" s="376"/>
      <c r="J399" s="376"/>
      <c r="K399" s="376"/>
      <c r="L399" s="376"/>
      <c r="M399" s="376"/>
      <c r="N399" s="376"/>
      <c r="O399" s="376"/>
      <c r="P399" s="376"/>
      <c r="Q399" s="376"/>
      <c r="R399" s="376"/>
      <c r="S399" s="376"/>
      <c r="T399" s="376"/>
      <c r="U399" s="376"/>
      <c r="V399" s="376"/>
      <c r="W399" s="376"/>
      <c r="X399" s="376"/>
      <c r="Y399" s="376"/>
    </row>
    <row r="400" spans="2:25" x14ac:dyDescent="0.2">
      <c r="B400" s="376" t="s">
        <v>887</v>
      </c>
      <c r="C400" s="376"/>
      <c r="D400" s="376"/>
      <c r="E400" s="376"/>
      <c r="F400" s="376"/>
      <c r="G400" s="376"/>
      <c r="H400" s="376"/>
      <c r="I400" s="376"/>
      <c r="J400" s="376"/>
      <c r="K400" s="376"/>
      <c r="L400" s="376"/>
      <c r="M400" s="376"/>
      <c r="N400" s="376"/>
      <c r="O400" s="376"/>
      <c r="P400" s="376"/>
      <c r="Q400" s="376"/>
      <c r="R400" s="376"/>
      <c r="S400" s="376"/>
      <c r="T400" s="376"/>
      <c r="U400" s="376"/>
      <c r="V400" s="376"/>
      <c r="W400" s="376"/>
      <c r="X400" s="376"/>
      <c r="Y400" s="376"/>
    </row>
    <row r="401" spans="2:25" x14ac:dyDescent="0.2">
      <c r="B401" s="376" t="s">
        <v>888</v>
      </c>
      <c r="C401" s="376"/>
      <c r="D401" s="376"/>
      <c r="E401" s="376"/>
      <c r="F401" s="376"/>
      <c r="G401" s="376"/>
      <c r="H401" s="376"/>
      <c r="I401" s="376"/>
      <c r="J401" s="376"/>
      <c r="K401" s="376"/>
      <c r="L401" s="376"/>
      <c r="M401" s="376"/>
      <c r="N401" s="376"/>
      <c r="O401" s="376"/>
      <c r="P401" s="376"/>
      <c r="Q401" s="376"/>
      <c r="R401" s="376"/>
      <c r="S401" s="376"/>
      <c r="T401" s="376"/>
      <c r="U401" s="376"/>
      <c r="V401" s="376"/>
      <c r="W401" s="376"/>
      <c r="X401" s="376"/>
      <c r="Y401" s="376"/>
    </row>
    <row r="402" spans="2:25" x14ac:dyDescent="0.2">
      <c r="B402" s="376" t="s">
        <v>889</v>
      </c>
      <c r="C402" s="376"/>
      <c r="D402" s="376"/>
      <c r="E402" s="376"/>
      <c r="F402" s="376"/>
      <c r="G402" s="376"/>
      <c r="H402" s="376"/>
      <c r="I402" s="376"/>
      <c r="J402" s="376"/>
      <c r="K402" s="376"/>
      <c r="L402" s="376"/>
      <c r="M402" s="376"/>
      <c r="N402" s="376"/>
      <c r="O402" s="376"/>
      <c r="P402" s="376"/>
      <c r="Q402" s="376"/>
      <c r="R402" s="376"/>
      <c r="S402" s="376"/>
      <c r="T402" s="376"/>
      <c r="U402" s="376"/>
      <c r="V402" s="376"/>
      <c r="W402" s="376"/>
      <c r="X402" s="376"/>
      <c r="Y402" s="376"/>
    </row>
    <row r="403" spans="2:25" x14ac:dyDescent="0.2">
      <c r="B403" s="376" t="s">
        <v>890</v>
      </c>
      <c r="C403" s="376"/>
      <c r="D403" s="376"/>
      <c r="E403" s="376"/>
      <c r="F403" s="376"/>
      <c r="G403" s="376"/>
      <c r="H403" s="376"/>
      <c r="I403" s="376"/>
      <c r="J403" s="376"/>
      <c r="K403" s="376"/>
      <c r="L403" s="376"/>
      <c r="M403" s="376"/>
      <c r="N403" s="376"/>
      <c r="O403" s="376"/>
      <c r="P403" s="376"/>
      <c r="Q403" s="376"/>
      <c r="R403" s="376"/>
      <c r="S403" s="376"/>
      <c r="T403" s="376"/>
      <c r="U403" s="376"/>
      <c r="V403" s="376"/>
      <c r="W403" s="376"/>
      <c r="X403" s="376"/>
      <c r="Y403" s="376"/>
    </row>
    <row r="404" spans="2:25" x14ac:dyDescent="0.2">
      <c r="B404" s="376" t="s">
        <v>891</v>
      </c>
      <c r="C404" s="376"/>
      <c r="D404" s="376"/>
      <c r="E404" s="376"/>
      <c r="F404" s="376"/>
      <c r="G404" s="376"/>
      <c r="H404" s="376"/>
      <c r="I404" s="376"/>
      <c r="J404" s="376"/>
      <c r="K404" s="376"/>
      <c r="L404" s="376"/>
      <c r="M404" s="376"/>
      <c r="N404" s="376"/>
      <c r="O404" s="376"/>
      <c r="P404" s="376"/>
      <c r="Q404" s="376"/>
      <c r="R404" s="376"/>
      <c r="S404" s="376"/>
      <c r="T404" s="376"/>
      <c r="U404" s="376"/>
      <c r="V404" s="376"/>
      <c r="W404" s="376"/>
      <c r="X404" s="376"/>
      <c r="Y404" s="376"/>
    </row>
    <row r="405" spans="2:25" x14ac:dyDescent="0.2">
      <c r="B405" s="376" t="s">
        <v>892</v>
      </c>
      <c r="C405" s="376"/>
      <c r="D405" s="376"/>
      <c r="E405" s="376"/>
      <c r="F405" s="376"/>
      <c r="G405" s="376"/>
      <c r="H405" s="376"/>
      <c r="I405" s="376"/>
      <c r="J405" s="376"/>
      <c r="K405" s="376"/>
      <c r="L405" s="376"/>
      <c r="M405" s="376"/>
      <c r="N405" s="376"/>
      <c r="O405" s="376"/>
      <c r="P405" s="376"/>
      <c r="Q405" s="376"/>
      <c r="R405" s="376"/>
      <c r="S405" s="376"/>
      <c r="T405" s="376"/>
      <c r="U405" s="376"/>
      <c r="V405" s="376"/>
      <c r="W405" s="376"/>
      <c r="X405" s="376"/>
      <c r="Y405" s="376"/>
    </row>
    <row r="406" spans="2:25" x14ac:dyDescent="0.2">
      <c r="B406" s="376" t="s">
        <v>893</v>
      </c>
      <c r="C406" s="376"/>
      <c r="D406" s="376"/>
      <c r="E406" s="376"/>
      <c r="F406" s="376"/>
      <c r="G406" s="376"/>
      <c r="H406" s="376"/>
      <c r="I406" s="376"/>
      <c r="J406" s="376"/>
      <c r="K406" s="376"/>
      <c r="L406" s="376"/>
      <c r="M406" s="376"/>
      <c r="N406" s="376"/>
      <c r="O406" s="376"/>
      <c r="P406" s="376"/>
      <c r="Q406" s="376"/>
      <c r="R406" s="376"/>
      <c r="S406" s="376"/>
      <c r="T406" s="376"/>
      <c r="U406" s="376"/>
      <c r="V406" s="376"/>
      <c r="W406" s="376"/>
      <c r="X406" s="376"/>
      <c r="Y406" s="376"/>
    </row>
    <row r="407" spans="2:25" x14ac:dyDescent="0.2">
      <c r="C407" s="376" t="s">
        <v>894</v>
      </c>
      <c r="D407" s="376"/>
      <c r="E407" s="376"/>
      <c r="F407" s="376"/>
      <c r="G407" s="376"/>
      <c r="H407" s="376"/>
      <c r="I407" s="376"/>
      <c r="J407" s="376"/>
      <c r="K407" s="376"/>
      <c r="L407" s="376"/>
      <c r="M407" s="376"/>
      <c r="N407" s="376"/>
      <c r="O407" s="376"/>
      <c r="P407" s="376"/>
      <c r="Q407" s="376"/>
      <c r="R407" s="376"/>
      <c r="S407" s="376"/>
      <c r="T407" s="376"/>
      <c r="U407" s="376"/>
      <c r="V407" s="376"/>
      <c r="W407" s="376"/>
      <c r="X407" s="376"/>
      <c r="Y407" s="376"/>
    </row>
    <row r="408" spans="2:25" x14ac:dyDescent="0.2">
      <c r="B408" s="376" t="s">
        <v>895</v>
      </c>
      <c r="C408" s="376"/>
      <c r="D408" s="376"/>
      <c r="E408" s="376"/>
      <c r="F408" s="376"/>
      <c r="G408" s="376"/>
      <c r="H408" s="376"/>
      <c r="I408" s="376"/>
      <c r="J408" s="376"/>
      <c r="K408" s="376"/>
      <c r="L408" s="376"/>
      <c r="M408" s="376"/>
      <c r="N408" s="376"/>
      <c r="O408" s="376"/>
      <c r="P408" s="376"/>
      <c r="Q408" s="376"/>
      <c r="R408" s="376"/>
      <c r="S408" s="376"/>
      <c r="T408" s="376"/>
      <c r="U408" s="376"/>
      <c r="V408" s="376"/>
      <c r="W408" s="376"/>
      <c r="X408" s="376"/>
      <c r="Y408" s="376"/>
    </row>
    <row r="409" spans="2:25" x14ac:dyDescent="0.2">
      <c r="B409" s="376" t="s">
        <v>896</v>
      </c>
      <c r="C409" s="376"/>
      <c r="D409" s="376"/>
      <c r="E409" s="376"/>
      <c r="F409" s="376"/>
      <c r="G409" s="376"/>
      <c r="H409" s="376"/>
      <c r="I409" s="376"/>
      <c r="J409" s="376"/>
      <c r="K409" s="376"/>
      <c r="L409" s="376"/>
      <c r="M409" s="376"/>
      <c r="N409" s="376"/>
      <c r="O409" s="376"/>
      <c r="P409" s="376"/>
      <c r="Q409" s="376"/>
      <c r="R409" s="376"/>
      <c r="S409" s="376"/>
      <c r="T409" s="376"/>
      <c r="U409" s="376"/>
      <c r="V409" s="376"/>
      <c r="W409" s="376"/>
      <c r="X409" s="376"/>
      <c r="Y409" s="376"/>
    </row>
    <row r="410" spans="2:25" x14ac:dyDescent="0.2">
      <c r="B410" s="376" t="s">
        <v>897</v>
      </c>
      <c r="C410" s="376"/>
      <c r="D410" s="376"/>
      <c r="E410" s="376"/>
      <c r="F410" s="376"/>
      <c r="G410" s="376"/>
      <c r="H410" s="376"/>
      <c r="I410" s="376"/>
      <c r="J410" s="376"/>
      <c r="K410" s="376"/>
      <c r="L410" s="376"/>
      <c r="M410" s="376"/>
      <c r="N410" s="376"/>
      <c r="O410" s="376"/>
      <c r="P410" s="376"/>
      <c r="Q410" s="376"/>
      <c r="R410" s="376"/>
      <c r="S410" s="376"/>
      <c r="T410" s="376"/>
      <c r="U410" s="376"/>
      <c r="V410" s="376"/>
      <c r="W410" s="376"/>
      <c r="X410" s="376"/>
      <c r="Y410" s="376"/>
    </row>
    <row r="411" spans="2:25" x14ac:dyDescent="0.2">
      <c r="B411" s="376" t="s">
        <v>898</v>
      </c>
      <c r="C411" s="376"/>
      <c r="D411" s="376"/>
      <c r="E411" s="376"/>
      <c r="F411" s="376"/>
      <c r="G411" s="376"/>
      <c r="H411" s="376"/>
      <c r="I411" s="376"/>
      <c r="J411" s="376"/>
      <c r="K411" s="376"/>
      <c r="L411" s="376"/>
      <c r="M411" s="376"/>
      <c r="N411" s="376"/>
      <c r="O411" s="376"/>
      <c r="P411" s="376"/>
      <c r="Q411" s="376"/>
      <c r="R411" s="376"/>
      <c r="S411" s="376"/>
      <c r="T411" s="376"/>
      <c r="U411" s="376"/>
      <c r="V411" s="376"/>
      <c r="W411" s="376"/>
      <c r="X411" s="376"/>
      <c r="Y411" s="376"/>
    </row>
    <row r="412" spans="2:25" x14ac:dyDescent="0.2">
      <c r="B412" s="376" t="s">
        <v>899</v>
      </c>
      <c r="C412" s="376"/>
      <c r="D412" s="376"/>
      <c r="E412" s="376"/>
      <c r="F412" s="376"/>
      <c r="G412" s="376"/>
      <c r="H412" s="376"/>
      <c r="I412" s="376"/>
      <c r="J412" s="376"/>
      <c r="K412" s="376"/>
      <c r="L412" s="376"/>
      <c r="M412" s="376"/>
      <c r="N412" s="376"/>
      <c r="O412" s="376"/>
      <c r="P412" s="376"/>
      <c r="Q412" s="376"/>
      <c r="R412" s="376"/>
      <c r="S412" s="376"/>
      <c r="T412" s="376"/>
      <c r="U412" s="376"/>
      <c r="V412" s="376"/>
      <c r="W412" s="376"/>
      <c r="X412" s="376"/>
      <c r="Y412" s="376"/>
    </row>
    <row r="413" spans="2:25" x14ac:dyDescent="0.2">
      <c r="B413" s="376" t="s">
        <v>900</v>
      </c>
      <c r="C413" s="376"/>
      <c r="D413" s="376"/>
      <c r="E413" s="376"/>
      <c r="F413" s="376"/>
      <c r="G413" s="376"/>
      <c r="H413" s="376"/>
      <c r="I413" s="376"/>
      <c r="J413" s="376"/>
      <c r="K413" s="376"/>
      <c r="L413" s="376"/>
      <c r="M413" s="376"/>
      <c r="N413" s="376"/>
      <c r="O413" s="376"/>
      <c r="P413" s="376"/>
      <c r="Q413" s="376"/>
      <c r="R413" s="376"/>
      <c r="S413" s="376"/>
      <c r="T413" s="376"/>
      <c r="U413" s="376"/>
      <c r="V413" s="376"/>
      <c r="W413" s="376"/>
      <c r="X413" s="376"/>
      <c r="Y413" s="376"/>
    </row>
    <row r="414" spans="2:25" x14ac:dyDescent="0.2">
      <c r="B414" s="376" t="s">
        <v>901</v>
      </c>
      <c r="C414" s="376"/>
      <c r="D414" s="376"/>
      <c r="E414" s="376"/>
      <c r="F414" s="376"/>
      <c r="G414" s="376"/>
      <c r="H414" s="376"/>
      <c r="I414" s="376"/>
      <c r="J414" s="376"/>
      <c r="K414" s="376"/>
      <c r="L414" s="376"/>
      <c r="M414" s="376"/>
      <c r="N414" s="376"/>
      <c r="O414" s="376"/>
      <c r="P414" s="376"/>
      <c r="Q414" s="376"/>
      <c r="R414" s="376"/>
      <c r="S414" s="376"/>
      <c r="T414" s="376"/>
      <c r="U414" s="376"/>
      <c r="V414" s="376"/>
      <c r="W414" s="376"/>
      <c r="X414" s="376"/>
      <c r="Y414" s="376"/>
    </row>
    <row r="415" spans="2:25" x14ac:dyDescent="0.2">
      <c r="B415" s="376" t="s">
        <v>902</v>
      </c>
      <c r="C415" s="376"/>
      <c r="D415" s="376"/>
      <c r="E415" s="376"/>
      <c r="F415" s="376"/>
      <c r="G415" s="376"/>
      <c r="H415" s="376"/>
      <c r="I415" s="376"/>
      <c r="J415" s="376"/>
      <c r="K415" s="376"/>
      <c r="L415" s="376"/>
      <c r="M415" s="376"/>
      <c r="N415" s="376"/>
      <c r="O415" s="376"/>
      <c r="P415" s="376"/>
      <c r="Q415" s="376"/>
      <c r="R415" s="376"/>
      <c r="S415" s="376"/>
      <c r="T415" s="376"/>
      <c r="U415" s="376"/>
      <c r="V415" s="376"/>
      <c r="W415" s="376"/>
      <c r="X415" s="376"/>
      <c r="Y415" s="376"/>
    </row>
    <row r="416" spans="2:25" x14ac:dyDescent="0.2">
      <c r="B416" s="376" t="s">
        <v>903</v>
      </c>
      <c r="C416" s="376"/>
      <c r="D416" s="376"/>
      <c r="E416" s="376"/>
      <c r="F416" s="376"/>
      <c r="G416" s="376"/>
      <c r="H416" s="376"/>
      <c r="I416" s="376"/>
      <c r="J416" s="376"/>
      <c r="K416" s="376"/>
      <c r="L416" s="376"/>
      <c r="M416" s="376"/>
      <c r="N416" s="376"/>
      <c r="O416" s="376"/>
      <c r="P416" s="376"/>
      <c r="Q416" s="376"/>
      <c r="R416" s="376"/>
      <c r="S416" s="376"/>
      <c r="T416" s="376"/>
      <c r="U416" s="376"/>
      <c r="V416" s="376"/>
      <c r="W416" s="376"/>
      <c r="X416" s="376"/>
      <c r="Y416" s="376"/>
    </row>
    <row r="417" spans="2:25" x14ac:dyDescent="0.2">
      <c r="C417" s="376" t="s">
        <v>904</v>
      </c>
      <c r="D417" s="376"/>
      <c r="E417" s="376"/>
      <c r="F417" s="376"/>
      <c r="G417" s="376"/>
      <c r="H417" s="376"/>
      <c r="I417" s="376"/>
      <c r="J417" s="376"/>
      <c r="K417" s="376"/>
      <c r="L417" s="376"/>
      <c r="M417" s="376"/>
      <c r="N417" s="376"/>
      <c r="O417" s="376"/>
      <c r="P417" s="376"/>
      <c r="Q417" s="376"/>
      <c r="R417" s="376"/>
      <c r="S417" s="376"/>
      <c r="T417" s="376"/>
      <c r="U417" s="376"/>
      <c r="V417" s="376"/>
      <c r="W417" s="376"/>
      <c r="X417" s="376"/>
      <c r="Y417" s="376"/>
    </row>
    <row r="418" spans="2:25" x14ac:dyDescent="0.2">
      <c r="B418" s="376" t="s">
        <v>905</v>
      </c>
      <c r="C418" s="376"/>
      <c r="D418" s="376"/>
      <c r="E418" s="376"/>
      <c r="F418" s="376"/>
      <c r="G418" s="376"/>
      <c r="H418" s="376"/>
      <c r="I418" s="376"/>
      <c r="J418" s="376"/>
      <c r="K418" s="376"/>
      <c r="L418" s="376"/>
      <c r="M418" s="376"/>
      <c r="N418" s="376"/>
      <c r="O418" s="376"/>
      <c r="P418" s="376"/>
      <c r="Q418" s="376"/>
      <c r="R418" s="376"/>
      <c r="S418" s="376"/>
      <c r="T418" s="376"/>
      <c r="U418" s="376"/>
      <c r="V418" s="376"/>
      <c r="W418" s="376"/>
      <c r="X418" s="376"/>
      <c r="Y418" s="376"/>
    </row>
    <row r="419" spans="2:25" x14ac:dyDescent="0.2">
      <c r="B419" s="376" t="s">
        <v>906</v>
      </c>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row>
    <row r="420" spans="2:25" x14ac:dyDescent="0.2">
      <c r="B420" s="376" t="s">
        <v>907</v>
      </c>
      <c r="C420" s="376"/>
      <c r="D420" s="376"/>
      <c r="E420" s="376"/>
      <c r="F420" s="376"/>
      <c r="G420" s="376"/>
      <c r="H420" s="376"/>
      <c r="I420" s="376"/>
      <c r="J420" s="376"/>
      <c r="K420" s="376"/>
      <c r="L420" s="376"/>
      <c r="M420" s="376"/>
      <c r="N420" s="376"/>
      <c r="O420" s="376"/>
      <c r="P420" s="376"/>
      <c r="Q420" s="376"/>
      <c r="R420" s="376"/>
      <c r="S420" s="376"/>
      <c r="T420" s="376"/>
      <c r="U420" s="376"/>
      <c r="V420" s="376"/>
      <c r="W420" s="376"/>
      <c r="X420" s="376"/>
      <c r="Y420" s="376"/>
    </row>
    <row r="421" spans="2:25" x14ac:dyDescent="0.2">
      <c r="B421" s="376" t="s">
        <v>908</v>
      </c>
      <c r="C421" s="376"/>
      <c r="D421" s="376"/>
      <c r="E421" s="376"/>
      <c r="F421" s="376"/>
      <c r="G421" s="376"/>
      <c r="H421" s="376"/>
      <c r="I421" s="376"/>
      <c r="J421" s="376"/>
      <c r="K421" s="376"/>
      <c r="L421" s="376"/>
      <c r="M421" s="376"/>
      <c r="N421" s="376"/>
      <c r="O421" s="376"/>
      <c r="P421" s="376"/>
      <c r="Q421" s="376"/>
      <c r="R421" s="376"/>
      <c r="S421" s="376"/>
      <c r="T421" s="376"/>
      <c r="U421" s="376"/>
      <c r="V421" s="376"/>
      <c r="W421" s="376"/>
      <c r="X421" s="376"/>
      <c r="Y421" s="376"/>
    </row>
    <row r="422" spans="2:25" x14ac:dyDescent="0.2">
      <c r="C422" s="376" t="s">
        <v>909</v>
      </c>
      <c r="D422" s="376"/>
      <c r="E422" s="376"/>
      <c r="F422" s="376"/>
      <c r="G422" s="376"/>
      <c r="H422" s="376"/>
      <c r="I422" s="376"/>
      <c r="J422" s="376"/>
      <c r="K422" s="376"/>
      <c r="L422" s="376"/>
      <c r="M422" s="376"/>
      <c r="N422" s="376"/>
      <c r="O422" s="376"/>
      <c r="P422" s="376"/>
      <c r="Q422" s="376"/>
      <c r="R422" s="376"/>
      <c r="S422" s="376"/>
      <c r="T422" s="376"/>
      <c r="U422" s="376"/>
      <c r="V422" s="376"/>
      <c r="W422" s="376"/>
      <c r="X422" s="376"/>
      <c r="Y422" s="376"/>
    </row>
    <row r="423" spans="2:25" x14ac:dyDescent="0.2">
      <c r="B423" s="376" t="s">
        <v>910</v>
      </c>
      <c r="C423" s="376"/>
      <c r="D423" s="376"/>
      <c r="E423" s="376"/>
      <c r="F423" s="376"/>
      <c r="G423" s="376"/>
      <c r="H423" s="376"/>
      <c r="I423" s="376"/>
      <c r="J423" s="376"/>
      <c r="K423" s="376"/>
      <c r="L423" s="376"/>
      <c r="M423" s="376"/>
      <c r="N423" s="376"/>
      <c r="O423" s="376"/>
      <c r="P423" s="376"/>
      <c r="Q423" s="376"/>
      <c r="R423" s="376"/>
      <c r="S423" s="376"/>
      <c r="T423" s="376"/>
      <c r="U423" s="376"/>
      <c r="V423" s="376"/>
      <c r="W423" s="376"/>
      <c r="X423" s="376"/>
      <c r="Y423" s="376"/>
    </row>
    <row r="424" spans="2:25" x14ac:dyDescent="0.2">
      <c r="B424" s="376" t="s">
        <v>697</v>
      </c>
      <c r="C424" s="376"/>
      <c r="D424" s="376"/>
      <c r="E424" s="376"/>
      <c r="F424" s="376"/>
      <c r="G424" s="376"/>
      <c r="H424" s="376"/>
      <c r="I424" s="376"/>
      <c r="J424" s="376"/>
      <c r="K424" s="376"/>
      <c r="L424" s="376"/>
      <c r="M424" s="376"/>
      <c r="N424" s="376"/>
      <c r="O424" s="376"/>
      <c r="P424" s="376"/>
      <c r="Q424" s="376"/>
      <c r="R424" s="376"/>
      <c r="S424" s="376"/>
      <c r="T424" s="376"/>
      <c r="U424" s="376"/>
      <c r="V424" s="376"/>
      <c r="W424" s="376"/>
      <c r="X424" s="376"/>
      <c r="Y424" s="376"/>
    </row>
    <row r="425" spans="2:25" x14ac:dyDescent="0.2">
      <c r="C425" s="376" t="s">
        <v>911</v>
      </c>
      <c r="D425" s="376"/>
      <c r="E425" s="376"/>
      <c r="F425" s="376"/>
      <c r="G425" s="376"/>
      <c r="H425" s="376"/>
      <c r="I425" s="376"/>
      <c r="J425" s="376"/>
      <c r="K425" s="376"/>
      <c r="L425" s="376"/>
      <c r="M425" s="376"/>
      <c r="N425" s="376"/>
      <c r="O425" s="376"/>
      <c r="P425" s="376"/>
      <c r="Q425" s="376"/>
      <c r="R425" s="376"/>
      <c r="S425" s="376"/>
      <c r="T425" s="376"/>
      <c r="U425" s="376"/>
      <c r="V425" s="376"/>
      <c r="W425" s="376"/>
      <c r="X425" s="376"/>
      <c r="Y425" s="376"/>
    </row>
    <row r="426" spans="2:25" x14ac:dyDescent="0.2">
      <c r="B426" s="376" t="s">
        <v>912</v>
      </c>
      <c r="C426" s="376"/>
      <c r="D426" s="376"/>
      <c r="E426" s="376"/>
      <c r="F426" s="376"/>
      <c r="G426" s="376"/>
      <c r="H426" s="376"/>
      <c r="I426" s="376"/>
      <c r="J426" s="376"/>
      <c r="K426" s="376"/>
      <c r="L426" s="376"/>
      <c r="M426" s="376"/>
      <c r="N426" s="376"/>
      <c r="O426" s="376"/>
      <c r="P426" s="376"/>
      <c r="Q426" s="376"/>
      <c r="R426" s="376"/>
      <c r="S426" s="376"/>
      <c r="T426" s="376"/>
      <c r="U426" s="376"/>
      <c r="V426" s="376"/>
      <c r="W426" s="376"/>
      <c r="X426" s="376"/>
      <c r="Y426" s="376"/>
    </row>
    <row r="427" spans="2:25" x14ac:dyDescent="0.2">
      <c r="B427" s="376" t="s">
        <v>913</v>
      </c>
      <c r="C427" s="376"/>
      <c r="D427" s="376"/>
      <c r="E427" s="376"/>
      <c r="F427" s="376"/>
      <c r="G427" s="376"/>
      <c r="H427" s="376"/>
      <c r="I427" s="376"/>
      <c r="J427" s="376"/>
      <c r="K427" s="376"/>
      <c r="L427" s="376"/>
      <c r="M427" s="376"/>
      <c r="N427" s="376"/>
      <c r="O427" s="376"/>
      <c r="P427" s="376"/>
      <c r="Q427" s="376"/>
      <c r="R427" s="376"/>
      <c r="S427" s="376"/>
      <c r="T427" s="376"/>
      <c r="U427" s="376"/>
      <c r="V427" s="376"/>
      <c r="W427" s="376"/>
      <c r="X427" s="376"/>
      <c r="Y427" s="376"/>
    </row>
    <row r="428" spans="2:25" x14ac:dyDescent="0.2">
      <c r="B428" s="376" t="s">
        <v>697</v>
      </c>
      <c r="C428" s="376"/>
      <c r="D428" s="376"/>
      <c r="E428" s="376"/>
      <c r="F428" s="376"/>
      <c r="G428" s="376"/>
      <c r="H428" s="376"/>
      <c r="I428" s="376"/>
      <c r="J428" s="376"/>
      <c r="K428" s="376"/>
      <c r="L428" s="376"/>
      <c r="M428" s="376"/>
      <c r="N428" s="376"/>
      <c r="O428" s="376"/>
      <c r="P428" s="376"/>
      <c r="Q428" s="376"/>
      <c r="R428" s="376"/>
      <c r="S428" s="376"/>
      <c r="T428" s="376"/>
      <c r="U428" s="376"/>
      <c r="V428" s="376"/>
      <c r="W428" s="376"/>
      <c r="X428" s="376"/>
      <c r="Y428" s="376"/>
    </row>
    <row r="429" spans="2:25" x14ac:dyDescent="0.2">
      <c r="C429" s="376" t="s">
        <v>914</v>
      </c>
      <c r="D429" s="376"/>
      <c r="E429" s="376"/>
      <c r="F429" s="376"/>
      <c r="G429" s="376"/>
      <c r="H429" s="376"/>
      <c r="I429" s="376"/>
      <c r="J429" s="376"/>
      <c r="K429" s="376"/>
      <c r="L429" s="376"/>
      <c r="M429" s="376"/>
      <c r="N429" s="376"/>
      <c r="O429" s="376"/>
      <c r="P429" s="376"/>
      <c r="Q429" s="376"/>
      <c r="R429" s="376"/>
      <c r="S429" s="376"/>
      <c r="T429" s="376"/>
      <c r="U429" s="376"/>
      <c r="V429" s="376"/>
      <c r="W429" s="376"/>
      <c r="X429" s="376"/>
      <c r="Y429" s="376"/>
    </row>
    <row r="430" spans="2:25" x14ac:dyDescent="0.2">
      <c r="B430" s="376" t="s">
        <v>915</v>
      </c>
      <c r="C430" s="376"/>
      <c r="D430" s="376"/>
      <c r="E430" s="376"/>
      <c r="F430" s="376"/>
      <c r="G430" s="376"/>
      <c r="H430" s="376"/>
      <c r="I430" s="376"/>
      <c r="J430" s="376"/>
      <c r="K430" s="376"/>
      <c r="L430" s="376"/>
      <c r="M430" s="376"/>
      <c r="N430" s="376"/>
      <c r="O430" s="376"/>
      <c r="P430" s="376"/>
      <c r="Q430" s="376"/>
      <c r="R430" s="376"/>
      <c r="S430" s="376"/>
      <c r="T430" s="376"/>
      <c r="U430" s="376"/>
      <c r="V430" s="376"/>
      <c r="W430" s="376"/>
      <c r="X430" s="376"/>
      <c r="Y430" s="376"/>
    </row>
    <row r="431" spans="2:25" x14ac:dyDescent="0.2">
      <c r="B431" s="376" t="s">
        <v>916</v>
      </c>
      <c r="C431" s="376"/>
      <c r="D431" s="376"/>
      <c r="E431" s="376"/>
      <c r="F431" s="376"/>
      <c r="G431" s="376"/>
      <c r="H431" s="376"/>
      <c r="I431" s="376"/>
      <c r="J431" s="376"/>
      <c r="K431" s="376"/>
      <c r="L431" s="376"/>
      <c r="M431" s="376"/>
      <c r="N431" s="376"/>
      <c r="O431" s="376"/>
      <c r="P431" s="376"/>
      <c r="Q431" s="376"/>
      <c r="R431" s="376"/>
      <c r="S431" s="376"/>
      <c r="T431" s="376"/>
      <c r="U431" s="376"/>
      <c r="V431" s="376"/>
      <c r="W431" s="376"/>
      <c r="X431" s="376"/>
      <c r="Y431" s="376"/>
    </row>
    <row r="432" spans="2:25" x14ac:dyDescent="0.2">
      <c r="B432" s="376" t="s">
        <v>917</v>
      </c>
      <c r="C432" s="376"/>
      <c r="D432" s="376"/>
      <c r="E432" s="376"/>
      <c r="F432" s="376"/>
      <c r="G432" s="376"/>
      <c r="H432" s="376"/>
      <c r="I432" s="376"/>
      <c r="J432" s="376"/>
      <c r="K432" s="376"/>
      <c r="L432" s="376"/>
      <c r="M432" s="376"/>
      <c r="N432" s="376"/>
      <c r="O432" s="376"/>
      <c r="P432" s="376"/>
      <c r="Q432" s="376"/>
      <c r="R432" s="376"/>
      <c r="S432" s="376"/>
      <c r="T432" s="376"/>
      <c r="U432" s="376"/>
      <c r="V432" s="376"/>
      <c r="W432" s="376"/>
      <c r="X432" s="376"/>
      <c r="Y432" s="376"/>
    </row>
    <row r="433" spans="2:25" x14ac:dyDescent="0.2">
      <c r="B433" s="376" t="s">
        <v>918</v>
      </c>
      <c r="C433" s="376"/>
      <c r="D433" s="376"/>
      <c r="E433" s="376"/>
      <c r="F433" s="376"/>
      <c r="G433" s="376"/>
      <c r="H433" s="376"/>
      <c r="I433" s="376"/>
      <c r="J433" s="376"/>
      <c r="K433" s="376"/>
      <c r="L433" s="376"/>
      <c r="M433" s="376"/>
      <c r="N433" s="376"/>
      <c r="O433" s="376"/>
      <c r="P433" s="376"/>
      <c r="Q433" s="376"/>
      <c r="R433" s="376"/>
      <c r="S433" s="376"/>
      <c r="T433" s="376"/>
      <c r="U433" s="376"/>
      <c r="V433" s="376"/>
      <c r="W433" s="376"/>
      <c r="X433" s="376"/>
      <c r="Y433" s="376"/>
    </row>
    <row r="434" spans="2:25" x14ac:dyDescent="0.2">
      <c r="B434" s="376" t="s">
        <v>919</v>
      </c>
      <c r="C434" s="376"/>
      <c r="D434" s="376"/>
      <c r="E434" s="376"/>
      <c r="F434" s="376"/>
      <c r="G434" s="376"/>
      <c r="H434" s="376"/>
      <c r="I434" s="376"/>
      <c r="J434" s="376"/>
      <c r="K434" s="376"/>
      <c r="L434" s="376"/>
      <c r="M434" s="376"/>
      <c r="N434" s="376"/>
      <c r="O434" s="376"/>
      <c r="P434" s="376"/>
      <c r="Q434" s="376"/>
      <c r="R434" s="376"/>
      <c r="S434" s="376"/>
      <c r="T434" s="376"/>
      <c r="U434" s="376"/>
      <c r="V434" s="376"/>
      <c r="W434" s="376"/>
      <c r="X434" s="376"/>
      <c r="Y434" s="376"/>
    </row>
    <row r="435" spans="2:25" x14ac:dyDescent="0.2">
      <c r="C435" s="376" t="s">
        <v>920</v>
      </c>
      <c r="D435" s="376"/>
      <c r="E435" s="376"/>
      <c r="F435" s="376"/>
      <c r="G435" s="376"/>
      <c r="H435" s="376"/>
      <c r="I435" s="376"/>
      <c r="J435" s="376"/>
      <c r="K435" s="376"/>
      <c r="L435" s="376"/>
      <c r="M435" s="376"/>
      <c r="N435" s="376"/>
      <c r="O435" s="376"/>
      <c r="P435" s="376"/>
      <c r="Q435" s="376"/>
      <c r="R435" s="376"/>
      <c r="S435" s="376"/>
      <c r="T435" s="376"/>
      <c r="U435" s="376"/>
      <c r="V435" s="376"/>
      <c r="W435" s="376"/>
      <c r="X435" s="376"/>
      <c r="Y435" s="376"/>
    </row>
    <row r="436" spans="2:25" x14ac:dyDescent="0.2">
      <c r="B436" s="376" t="s">
        <v>921</v>
      </c>
      <c r="C436" s="376"/>
      <c r="D436" s="376"/>
      <c r="E436" s="376"/>
      <c r="F436" s="376"/>
      <c r="G436" s="376"/>
      <c r="H436" s="376"/>
      <c r="I436" s="376"/>
      <c r="J436" s="376"/>
      <c r="K436" s="376"/>
      <c r="L436" s="376"/>
      <c r="M436" s="376"/>
      <c r="N436" s="376"/>
      <c r="O436" s="376"/>
      <c r="P436" s="376"/>
      <c r="Q436" s="376"/>
      <c r="R436" s="376"/>
      <c r="S436" s="376"/>
      <c r="T436" s="376"/>
      <c r="U436" s="376"/>
      <c r="V436" s="376"/>
      <c r="W436" s="376"/>
      <c r="X436" s="376"/>
      <c r="Y436" s="376"/>
    </row>
    <row r="437" spans="2:25" x14ac:dyDescent="0.2">
      <c r="B437" s="376" t="s">
        <v>922</v>
      </c>
      <c r="C437" s="376"/>
      <c r="D437" s="376"/>
      <c r="E437" s="376"/>
      <c r="F437" s="376"/>
      <c r="G437" s="376"/>
      <c r="H437" s="376"/>
      <c r="I437" s="376"/>
      <c r="J437" s="376"/>
      <c r="K437" s="376"/>
      <c r="L437" s="376"/>
      <c r="M437" s="376"/>
      <c r="N437" s="376"/>
      <c r="O437" s="376"/>
      <c r="P437" s="376"/>
      <c r="Q437" s="376"/>
      <c r="R437" s="376"/>
      <c r="S437" s="376"/>
      <c r="T437" s="376"/>
      <c r="U437" s="376"/>
      <c r="V437" s="376"/>
      <c r="W437" s="376"/>
      <c r="X437" s="376"/>
      <c r="Y437" s="376"/>
    </row>
    <row r="438" spans="2:25" x14ac:dyDescent="0.2">
      <c r="B438" s="376" t="s">
        <v>923</v>
      </c>
      <c r="C438" s="376"/>
      <c r="D438" s="376"/>
      <c r="E438" s="376"/>
      <c r="F438" s="376"/>
      <c r="G438" s="376"/>
      <c r="H438" s="376"/>
      <c r="I438" s="376"/>
      <c r="J438" s="376"/>
      <c r="K438" s="376"/>
      <c r="L438" s="376"/>
      <c r="M438" s="376"/>
      <c r="N438" s="376"/>
      <c r="O438" s="376"/>
      <c r="P438" s="376"/>
      <c r="Q438" s="376"/>
      <c r="R438" s="376"/>
      <c r="S438" s="376"/>
      <c r="T438" s="376"/>
      <c r="U438" s="376"/>
      <c r="V438" s="376"/>
      <c r="W438" s="376"/>
      <c r="X438" s="376"/>
      <c r="Y438" s="376"/>
    </row>
    <row r="439" spans="2:25" x14ac:dyDescent="0.2">
      <c r="B439" s="376" t="s">
        <v>924</v>
      </c>
      <c r="C439" s="376"/>
      <c r="D439" s="376"/>
      <c r="E439" s="376"/>
      <c r="F439" s="376"/>
      <c r="G439" s="376"/>
      <c r="H439" s="376"/>
      <c r="I439" s="376"/>
      <c r="J439" s="376"/>
      <c r="K439" s="376"/>
      <c r="L439" s="376"/>
      <c r="M439" s="376"/>
      <c r="N439" s="376"/>
      <c r="O439" s="376"/>
      <c r="P439" s="376"/>
      <c r="Q439" s="376"/>
      <c r="R439" s="376"/>
      <c r="S439" s="376"/>
      <c r="T439" s="376"/>
      <c r="U439" s="376"/>
      <c r="V439" s="376"/>
      <c r="W439" s="376"/>
      <c r="X439" s="376"/>
      <c r="Y439" s="376"/>
    </row>
    <row r="440" spans="2:25" x14ac:dyDescent="0.2">
      <c r="C440" s="376" t="s">
        <v>925</v>
      </c>
      <c r="D440" s="376"/>
      <c r="E440" s="376"/>
      <c r="F440" s="376"/>
      <c r="G440" s="376"/>
      <c r="H440" s="376"/>
      <c r="I440" s="376"/>
      <c r="J440" s="376"/>
      <c r="K440" s="376"/>
      <c r="L440" s="376"/>
      <c r="M440" s="376"/>
      <c r="N440" s="376"/>
      <c r="O440" s="376"/>
      <c r="P440" s="376"/>
      <c r="Q440" s="376"/>
      <c r="R440" s="376"/>
      <c r="S440" s="376"/>
      <c r="T440" s="376"/>
      <c r="U440" s="376"/>
      <c r="V440" s="376"/>
      <c r="W440" s="376"/>
      <c r="X440" s="376"/>
      <c r="Y440" s="376"/>
    </row>
    <row r="441" spans="2:25" x14ac:dyDescent="0.2">
      <c r="B441" s="376" t="s">
        <v>926</v>
      </c>
      <c r="C441" s="376"/>
      <c r="D441" s="376"/>
      <c r="E441" s="376"/>
      <c r="F441" s="376"/>
      <c r="G441" s="376"/>
      <c r="H441" s="376"/>
      <c r="I441" s="376"/>
      <c r="J441" s="376"/>
      <c r="K441" s="376"/>
      <c r="L441" s="376"/>
      <c r="M441" s="376"/>
      <c r="N441" s="376"/>
      <c r="O441" s="376"/>
      <c r="P441" s="376"/>
      <c r="Q441" s="376"/>
      <c r="R441" s="376"/>
      <c r="S441" s="376"/>
      <c r="T441" s="376"/>
      <c r="U441" s="376"/>
      <c r="V441" s="376"/>
      <c r="W441" s="376"/>
      <c r="X441" s="376"/>
      <c r="Y441" s="376"/>
    </row>
    <row r="442" spans="2:25" x14ac:dyDescent="0.2">
      <c r="B442" s="376" t="s">
        <v>927</v>
      </c>
      <c r="C442" s="376"/>
      <c r="D442" s="376"/>
      <c r="E442" s="376"/>
      <c r="F442" s="376"/>
      <c r="G442" s="376"/>
      <c r="H442" s="376"/>
      <c r="I442" s="376"/>
      <c r="J442" s="376"/>
      <c r="K442" s="376"/>
      <c r="L442" s="376"/>
      <c r="M442" s="376"/>
      <c r="N442" s="376"/>
      <c r="O442" s="376"/>
      <c r="P442" s="376"/>
      <c r="Q442" s="376"/>
      <c r="R442" s="376"/>
      <c r="S442" s="376"/>
      <c r="T442" s="376"/>
      <c r="U442" s="376"/>
      <c r="V442" s="376"/>
      <c r="W442" s="376"/>
      <c r="X442" s="376"/>
      <c r="Y442" s="376"/>
    </row>
    <row r="443" spans="2:25" x14ac:dyDescent="0.2">
      <c r="B443" s="376" t="s">
        <v>928</v>
      </c>
      <c r="C443" s="376"/>
      <c r="D443" s="376"/>
      <c r="E443" s="376"/>
      <c r="F443" s="376"/>
      <c r="G443" s="376"/>
      <c r="H443" s="376"/>
      <c r="I443" s="376"/>
      <c r="J443" s="376"/>
      <c r="K443" s="376"/>
      <c r="L443" s="376"/>
      <c r="M443" s="376"/>
      <c r="N443" s="376"/>
      <c r="O443" s="376"/>
      <c r="P443" s="376"/>
      <c r="Q443" s="376"/>
      <c r="R443" s="376"/>
      <c r="S443" s="376"/>
      <c r="T443" s="376"/>
      <c r="U443" s="376"/>
      <c r="V443" s="376"/>
      <c r="W443" s="376"/>
      <c r="X443" s="376"/>
      <c r="Y443" s="376"/>
    </row>
    <row r="444" spans="2:25" x14ac:dyDescent="0.2">
      <c r="B444" s="376" t="s">
        <v>929</v>
      </c>
      <c r="C444" s="376"/>
      <c r="D444" s="376"/>
      <c r="E444" s="376"/>
      <c r="F444" s="376"/>
      <c r="G444" s="376"/>
      <c r="H444" s="376"/>
      <c r="I444" s="376"/>
      <c r="J444" s="376"/>
      <c r="K444" s="376"/>
      <c r="L444" s="376"/>
      <c r="M444" s="376"/>
      <c r="N444" s="376"/>
      <c r="O444" s="376"/>
      <c r="P444" s="376"/>
      <c r="Q444" s="376"/>
      <c r="R444" s="376"/>
      <c r="S444" s="376"/>
      <c r="T444" s="376"/>
      <c r="U444" s="376"/>
      <c r="V444" s="376"/>
      <c r="W444" s="376"/>
      <c r="X444" s="376"/>
      <c r="Y444" s="376"/>
    </row>
    <row r="445" spans="2:25" x14ac:dyDescent="0.2">
      <c r="B445" s="376" t="s">
        <v>930</v>
      </c>
      <c r="C445" s="376"/>
      <c r="D445" s="376"/>
      <c r="E445" s="376"/>
      <c r="F445" s="376"/>
      <c r="G445" s="376"/>
      <c r="H445" s="376"/>
      <c r="I445" s="376"/>
      <c r="J445" s="376"/>
      <c r="K445" s="376"/>
      <c r="L445" s="376"/>
      <c r="M445" s="376"/>
      <c r="N445" s="376"/>
      <c r="O445" s="376"/>
      <c r="P445" s="376"/>
      <c r="Q445" s="376"/>
      <c r="R445" s="376"/>
      <c r="S445" s="376"/>
      <c r="T445" s="376"/>
      <c r="U445" s="376"/>
      <c r="V445" s="376"/>
      <c r="W445" s="376"/>
      <c r="X445" s="376"/>
      <c r="Y445" s="376"/>
    </row>
    <row r="446" spans="2:25" x14ac:dyDescent="0.2">
      <c r="B446" s="376" t="s">
        <v>931</v>
      </c>
      <c r="C446" s="376"/>
      <c r="D446" s="376"/>
      <c r="E446" s="376"/>
      <c r="F446" s="376"/>
      <c r="G446" s="376"/>
      <c r="H446" s="376"/>
      <c r="I446" s="376"/>
      <c r="J446" s="376"/>
      <c r="K446" s="376"/>
      <c r="L446" s="376"/>
      <c r="M446" s="376"/>
      <c r="N446" s="376"/>
      <c r="O446" s="376"/>
      <c r="P446" s="376"/>
      <c r="Q446" s="376"/>
      <c r="R446" s="376"/>
      <c r="S446" s="376"/>
      <c r="T446" s="376"/>
      <c r="U446" s="376"/>
      <c r="V446" s="376"/>
      <c r="W446" s="376"/>
      <c r="X446" s="376"/>
      <c r="Y446" s="376"/>
    </row>
    <row r="447" spans="2:25" x14ac:dyDescent="0.2">
      <c r="B447" s="376" t="s">
        <v>932</v>
      </c>
      <c r="C447" s="376"/>
      <c r="D447" s="376"/>
      <c r="E447" s="376"/>
      <c r="F447" s="376"/>
      <c r="G447" s="376"/>
      <c r="H447" s="376"/>
      <c r="I447" s="376"/>
      <c r="J447" s="376"/>
      <c r="K447" s="376"/>
      <c r="L447" s="376"/>
      <c r="M447" s="376"/>
      <c r="N447" s="376"/>
      <c r="O447" s="376"/>
      <c r="P447" s="376"/>
      <c r="Q447" s="376"/>
      <c r="R447" s="376"/>
      <c r="S447" s="376"/>
      <c r="T447" s="376"/>
      <c r="U447" s="376"/>
      <c r="V447" s="376"/>
      <c r="W447" s="376"/>
      <c r="X447" s="376"/>
      <c r="Y447" s="376"/>
    </row>
    <row r="448" spans="2:25" x14ac:dyDescent="0.2">
      <c r="C448" s="376" t="s">
        <v>933</v>
      </c>
      <c r="D448" s="376"/>
      <c r="E448" s="376"/>
      <c r="F448" s="376"/>
      <c r="G448" s="376"/>
      <c r="H448" s="376"/>
      <c r="I448" s="376"/>
      <c r="J448" s="376"/>
      <c r="K448" s="376"/>
      <c r="L448" s="376"/>
      <c r="M448" s="376"/>
      <c r="N448" s="376"/>
      <c r="O448" s="376"/>
      <c r="P448" s="376"/>
      <c r="Q448" s="376"/>
      <c r="R448" s="376"/>
      <c r="S448" s="376"/>
      <c r="T448" s="376"/>
      <c r="U448" s="376"/>
      <c r="V448" s="376"/>
      <c r="W448" s="376"/>
      <c r="X448" s="376"/>
      <c r="Y448" s="376"/>
    </row>
    <row r="449" spans="2:25" x14ac:dyDescent="0.2">
      <c r="B449" s="376" t="s">
        <v>934</v>
      </c>
      <c r="C449" s="376"/>
      <c r="D449" s="376"/>
      <c r="E449" s="376"/>
      <c r="F449" s="376"/>
      <c r="G449" s="376"/>
      <c r="H449" s="376"/>
      <c r="I449" s="376"/>
      <c r="J449" s="376"/>
      <c r="K449" s="376"/>
      <c r="L449" s="376"/>
      <c r="M449" s="376"/>
      <c r="N449" s="376"/>
      <c r="O449" s="376"/>
      <c r="P449" s="376"/>
      <c r="Q449" s="376"/>
      <c r="R449" s="376"/>
      <c r="S449" s="376"/>
      <c r="T449" s="376"/>
      <c r="U449" s="376"/>
      <c r="V449" s="376"/>
      <c r="W449" s="376"/>
      <c r="X449" s="376"/>
      <c r="Y449" s="376"/>
    </row>
    <row r="450" spans="2:25" x14ac:dyDescent="0.2">
      <c r="B450" s="376" t="s">
        <v>935</v>
      </c>
      <c r="C450" s="376"/>
      <c r="D450" s="376"/>
      <c r="E450" s="376"/>
      <c r="F450" s="376"/>
      <c r="G450" s="376"/>
      <c r="H450" s="376"/>
      <c r="I450" s="376"/>
      <c r="J450" s="376"/>
      <c r="K450" s="376"/>
      <c r="L450" s="376"/>
      <c r="M450" s="376"/>
      <c r="N450" s="376"/>
      <c r="O450" s="376"/>
      <c r="P450" s="376"/>
      <c r="Q450" s="376"/>
      <c r="R450" s="376"/>
      <c r="S450" s="376"/>
      <c r="T450" s="376"/>
      <c r="U450" s="376"/>
      <c r="V450" s="376"/>
      <c r="W450" s="376"/>
      <c r="X450" s="376"/>
      <c r="Y450" s="376"/>
    </row>
    <row r="451" spans="2:25" x14ac:dyDescent="0.2">
      <c r="B451" s="376" t="s">
        <v>936</v>
      </c>
      <c r="C451" s="376"/>
      <c r="D451" s="376"/>
      <c r="E451" s="376"/>
      <c r="F451" s="376"/>
      <c r="G451" s="376"/>
      <c r="H451" s="376"/>
      <c r="I451" s="376"/>
      <c r="J451" s="376"/>
      <c r="K451" s="376"/>
      <c r="L451" s="376"/>
      <c r="M451" s="376"/>
      <c r="N451" s="376"/>
      <c r="O451" s="376"/>
      <c r="P451" s="376"/>
      <c r="Q451" s="376"/>
      <c r="R451" s="376"/>
      <c r="S451" s="376"/>
      <c r="T451" s="376"/>
      <c r="U451" s="376"/>
      <c r="V451" s="376"/>
      <c r="W451" s="376"/>
      <c r="X451" s="376"/>
      <c r="Y451" s="376"/>
    </row>
    <row r="452" spans="2:25" x14ac:dyDescent="0.2">
      <c r="B452" s="376" t="s">
        <v>937</v>
      </c>
      <c r="C452" s="376"/>
      <c r="D452" s="376"/>
      <c r="E452" s="376"/>
      <c r="F452" s="376"/>
      <c r="G452" s="376"/>
      <c r="H452" s="376"/>
      <c r="I452" s="376"/>
      <c r="J452" s="376"/>
      <c r="K452" s="376"/>
      <c r="L452" s="376"/>
      <c r="M452" s="376"/>
      <c r="N452" s="376"/>
      <c r="O452" s="376"/>
      <c r="P452" s="376"/>
      <c r="Q452" s="376"/>
      <c r="R452" s="376"/>
      <c r="S452" s="376"/>
      <c r="T452" s="376"/>
      <c r="U452" s="376"/>
      <c r="V452" s="376"/>
      <c r="W452" s="376"/>
      <c r="X452" s="376"/>
      <c r="Y452" s="376"/>
    </row>
    <row r="453" spans="2:25" x14ac:dyDescent="0.2">
      <c r="C453" s="378" t="s">
        <v>938</v>
      </c>
      <c r="D453" s="376"/>
      <c r="E453" s="376"/>
      <c r="F453" s="376"/>
      <c r="G453" s="376"/>
      <c r="H453" s="376"/>
      <c r="I453" s="376"/>
      <c r="J453" s="376"/>
      <c r="K453" s="376"/>
      <c r="L453" s="376"/>
      <c r="M453" s="376"/>
      <c r="N453" s="376"/>
      <c r="O453" s="376"/>
      <c r="P453" s="376"/>
      <c r="Q453" s="376"/>
      <c r="R453" s="376"/>
      <c r="S453" s="376"/>
      <c r="T453" s="376"/>
      <c r="U453" s="376"/>
      <c r="V453" s="376"/>
      <c r="W453" s="376"/>
      <c r="X453" s="376"/>
      <c r="Y453" s="376"/>
    </row>
    <row r="454" spans="2:25" x14ac:dyDescent="0.2">
      <c r="C454" s="376" t="s">
        <v>939</v>
      </c>
      <c r="D454" s="376"/>
      <c r="E454" s="376"/>
      <c r="F454" s="376"/>
      <c r="G454" s="376"/>
      <c r="H454" s="376"/>
      <c r="I454" s="376"/>
      <c r="J454" s="376"/>
      <c r="K454" s="376"/>
      <c r="L454" s="376"/>
      <c r="M454" s="376"/>
      <c r="N454" s="376"/>
      <c r="O454" s="376"/>
      <c r="P454" s="376"/>
      <c r="Q454" s="376"/>
      <c r="R454" s="376"/>
      <c r="S454" s="376"/>
      <c r="T454" s="376"/>
      <c r="U454" s="376"/>
      <c r="V454" s="376"/>
      <c r="W454" s="376"/>
      <c r="X454" s="376"/>
      <c r="Y454" s="376"/>
    </row>
    <row r="455" spans="2:25" x14ac:dyDescent="0.2">
      <c r="B455" s="376" t="s">
        <v>940</v>
      </c>
      <c r="C455" s="376"/>
      <c r="D455" s="376"/>
      <c r="E455" s="376"/>
      <c r="F455" s="376"/>
      <c r="G455" s="376"/>
      <c r="H455" s="376"/>
      <c r="I455" s="376"/>
      <c r="J455" s="376"/>
      <c r="K455" s="376"/>
      <c r="L455" s="376"/>
      <c r="M455" s="376"/>
      <c r="N455" s="376"/>
      <c r="O455" s="376"/>
      <c r="P455" s="376"/>
      <c r="Q455" s="376"/>
      <c r="R455" s="376"/>
      <c r="S455" s="376"/>
      <c r="T455" s="376"/>
      <c r="U455" s="376"/>
      <c r="V455" s="376"/>
      <c r="W455" s="376"/>
      <c r="X455" s="376"/>
      <c r="Y455" s="376"/>
    </row>
    <row r="456" spans="2:25" x14ac:dyDescent="0.2">
      <c r="B456" s="376" t="s">
        <v>941</v>
      </c>
      <c r="C456" s="376"/>
      <c r="D456" s="376"/>
      <c r="E456" s="376"/>
      <c r="F456" s="376"/>
      <c r="G456" s="376"/>
      <c r="H456" s="376"/>
      <c r="I456" s="376"/>
      <c r="J456" s="376"/>
      <c r="K456" s="376"/>
      <c r="L456" s="376"/>
      <c r="M456" s="376"/>
      <c r="N456" s="376"/>
      <c r="O456" s="376"/>
      <c r="P456" s="376"/>
      <c r="Q456" s="376"/>
      <c r="R456" s="376"/>
      <c r="S456" s="376"/>
      <c r="T456" s="376"/>
      <c r="U456" s="376"/>
      <c r="V456" s="376"/>
      <c r="W456" s="376"/>
      <c r="X456" s="376"/>
      <c r="Y456" s="376"/>
    </row>
    <row r="457" spans="2:25" x14ac:dyDescent="0.2">
      <c r="B457" s="376" t="s">
        <v>942</v>
      </c>
      <c r="C457" s="376"/>
      <c r="D457" s="376"/>
      <c r="E457" s="376"/>
      <c r="F457" s="376"/>
      <c r="G457" s="376"/>
      <c r="H457" s="376"/>
      <c r="I457" s="376"/>
      <c r="J457" s="376"/>
      <c r="K457" s="376"/>
      <c r="L457" s="376"/>
      <c r="M457" s="376"/>
      <c r="N457" s="376"/>
      <c r="O457" s="376"/>
      <c r="P457" s="376"/>
      <c r="Q457" s="376"/>
      <c r="R457" s="376"/>
      <c r="S457" s="376"/>
      <c r="T457" s="376"/>
      <c r="U457" s="376"/>
      <c r="V457" s="376"/>
      <c r="W457" s="376"/>
      <c r="X457" s="376"/>
      <c r="Y457" s="376"/>
    </row>
    <row r="458" spans="2:25" x14ac:dyDescent="0.2">
      <c r="B458" s="376" t="s">
        <v>944</v>
      </c>
      <c r="C458" s="376"/>
      <c r="D458" s="376"/>
      <c r="E458" s="376"/>
      <c r="F458" s="376"/>
      <c r="G458" s="376"/>
      <c r="H458" s="376"/>
      <c r="I458" s="376"/>
      <c r="J458" s="376"/>
      <c r="K458" s="376"/>
      <c r="L458" s="376"/>
      <c r="M458" s="376"/>
      <c r="N458" s="376"/>
      <c r="O458" s="376"/>
      <c r="P458" s="376"/>
      <c r="Q458" s="376"/>
      <c r="R458" s="376"/>
      <c r="S458" s="376"/>
      <c r="T458" s="376"/>
      <c r="U458" s="376"/>
      <c r="V458" s="376"/>
      <c r="W458" s="376"/>
      <c r="X458" s="376"/>
      <c r="Y458" s="376"/>
    </row>
    <row r="459" spans="2:25" x14ac:dyDescent="0.2">
      <c r="B459" s="376" t="s">
        <v>945</v>
      </c>
      <c r="C459" s="376"/>
      <c r="D459" s="376"/>
      <c r="E459" s="376"/>
      <c r="F459" s="376"/>
      <c r="G459" s="376"/>
      <c r="H459" s="376"/>
      <c r="I459" s="376"/>
      <c r="J459" s="376"/>
      <c r="K459" s="376"/>
      <c r="L459" s="376"/>
      <c r="M459" s="376"/>
      <c r="N459" s="376"/>
      <c r="O459" s="376"/>
      <c r="P459" s="376"/>
      <c r="Q459" s="376"/>
      <c r="R459" s="376"/>
      <c r="S459" s="376"/>
      <c r="T459" s="376"/>
      <c r="U459" s="376"/>
      <c r="V459" s="376"/>
      <c r="W459" s="376"/>
      <c r="X459" s="376"/>
      <c r="Y459" s="376"/>
    </row>
    <row r="460" spans="2:25" x14ac:dyDescent="0.2">
      <c r="B460" s="376" t="s">
        <v>946</v>
      </c>
      <c r="C460" s="376"/>
      <c r="D460" s="376"/>
      <c r="E460" s="376"/>
      <c r="F460" s="376"/>
      <c r="G460" s="376"/>
      <c r="H460" s="376"/>
      <c r="I460" s="376"/>
      <c r="J460" s="376"/>
      <c r="K460" s="376"/>
      <c r="L460" s="376"/>
      <c r="M460" s="376"/>
      <c r="N460" s="376"/>
      <c r="O460" s="376"/>
      <c r="P460" s="376"/>
      <c r="Q460" s="376"/>
      <c r="R460" s="376"/>
      <c r="S460" s="376"/>
      <c r="T460" s="376"/>
      <c r="U460" s="376"/>
      <c r="V460" s="376"/>
      <c r="W460" s="376"/>
      <c r="X460" s="376"/>
      <c r="Y460" s="376"/>
    </row>
    <row r="461" spans="2:25" x14ac:dyDescent="0.2">
      <c r="B461" s="376" t="s">
        <v>947</v>
      </c>
      <c r="C461" s="376"/>
      <c r="D461" s="376"/>
      <c r="E461" s="376"/>
      <c r="F461" s="376"/>
      <c r="G461" s="376"/>
      <c r="H461" s="376"/>
      <c r="I461" s="376"/>
      <c r="J461" s="376"/>
      <c r="K461" s="376"/>
      <c r="L461" s="376"/>
      <c r="M461" s="376"/>
      <c r="N461" s="376"/>
      <c r="O461" s="376"/>
      <c r="P461" s="376"/>
      <c r="Q461" s="376"/>
      <c r="R461" s="376"/>
      <c r="S461" s="376"/>
      <c r="T461" s="376"/>
      <c r="U461" s="376"/>
      <c r="V461" s="376"/>
      <c r="W461" s="376"/>
      <c r="X461" s="376"/>
      <c r="Y461" s="376"/>
    </row>
    <row r="462" spans="2:25" x14ac:dyDescent="0.2">
      <c r="B462" s="376" t="s">
        <v>948</v>
      </c>
      <c r="C462" s="376"/>
      <c r="D462" s="376"/>
      <c r="E462" s="376"/>
      <c r="F462" s="376"/>
      <c r="G462" s="376"/>
      <c r="H462" s="376"/>
      <c r="I462" s="376"/>
      <c r="J462" s="376"/>
      <c r="K462" s="376"/>
      <c r="L462" s="376"/>
      <c r="M462" s="376"/>
      <c r="N462" s="376"/>
      <c r="O462" s="376"/>
      <c r="P462" s="376"/>
      <c r="Q462" s="376"/>
      <c r="R462" s="376"/>
      <c r="S462" s="376"/>
      <c r="T462" s="376"/>
      <c r="U462" s="376"/>
      <c r="V462" s="376"/>
      <c r="W462" s="376"/>
      <c r="X462" s="376"/>
      <c r="Y462" s="376"/>
    </row>
    <row r="463" spans="2:25" x14ac:dyDescent="0.2">
      <c r="B463" s="586" t="s">
        <v>1837</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row>
    <row r="464" spans="2:25" x14ac:dyDescent="0.2">
      <c r="B464" s="587"/>
      <c r="C464" s="587"/>
      <c r="D464" s="587"/>
      <c r="E464" s="587"/>
      <c r="F464" s="587"/>
      <c r="G464" s="587"/>
      <c r="H464" s="587"/>
      <c r="I464" s="587"/>
      <c r="J464" s="587"/>
      <c r="K464" s="587"/>
      <c r="L464" s="587"/>
      <c r="M464" s="587"/>
      <c r="N464" s="587"/>
      <c r="O464" s="587"/>
      <c r="P464" s="587"/>
      <c r="Q464" s="587"/>
      <c r="R464" s="587"/>
      <c r="S464" s="587"/>
      <c r="T464" s="587"/>
      <c r="U464" s="587"/>
      <c r="V464" s="587"/>
      <c r="W464" s="587"/>
      <c r="X464" s="587"/>
      <c r="Y464" s="587"/>
    </row>
    <row r="465" spans="2:25" x14ac:dyDescent="0.2">
      <c r="D465" s="376"/>
      <c r="E465" s="376"/>
      <c r="F465" s="376"/>
      <c r="G465" s="376"/>
      <c r="H465" s="376"/>
      <c r="I465" s="376"/>
      <c r="J465" s="376"/>
      <c r="K465" s="376"/>
      <c r="L465" s="376"/>
      <c r="M465" s="376"/>
      <c r="N465" s="376"/>
      <c r="O465" s="376"/>
      <c r="P465" s="376"/>
      <c r="Q465" s="376"/>
      <c r="R465" s="376"/>
      <c r="S465" s="376"/>
      <c r="T465" s="376"/>
      <c r="U465" s="376"/>
      <c r="V465" s="376"/>
      <c r="W465" s="376"/>
      <c r="X465" s="376"/>
      <c r="Y465" s="376"/>
    </row>
    <row r="466" spans="2:25" x14ac:dyDescent="0.2">
      <c r="D466" s="376"/>
      <c r="E466" s="376"/>
      <c r="F466" s="376"/>
      <c r="G466" s="376"/>
      <c r="H466" s="376"/>
      <c r="I466" s="376"/>
      <c r="J466" s="376"/>
      <c r="K466" s="376"/>
      <c r="L466" s="376"/>
      <c r="M466" s="376"/>
      <c r="N466" s="376"/>
      <c r="O466" s="376"/>
      <c r="P466" s="376"/>
      <c r="Q466" s="376"/>
      <c r="R466" s="376"/>
      <c r="S466" s="376"/>
      <c r="T466" s="376"/>
      <c r="U466" s="376"/>
      <c r="V466" s="376"/>
      <c r="W466" s="376"/>
      <c r="X466" s="376"/>
      <c r="Y466" s="376"/>
    </row>
    <row r="467" spans="2:25" x14ac:dyDescent="0.2">
      <c r="C467" s="376" t="s">
        <v>949</v>
      </c>
      <c r="D467" s="376"/>
      <c r="E467" s="376"/>
      <c r="F467" s="376"/>
      <c r="G467" s="376"/>
      <c r="H467" s="376"/>
      <c r="I467" s="376"/>
      <c r="J467" s="376"/>
      <c r="K467" s="376"/>
      <c r="L467" s="376"/>
      <c r="M467" s="376"/>
      <c r="N467" s="376"/>
      <c r="O467" s="376"/>
      <c r="P467" s="376"/>
      <c r="Q467" s="376"/>
      <c r="R467" s="376"/>
      <c r="S467" s="376"/>
      <c r="T467" s="376"/>
      <c r="U467" s="376"/>
      <c r="V467" s="376"/>
      <c r="W467" s="376"/>
      <c r="X467" s="376"/>
      <c r="Y467" s="376"/>
    </row>
    <row r="468" spans="2:25" x14ac:dyDescent="0.2">
      <c r="B468" s="376" t="s">
        <v>950</v>
      </c>
      <c r="C468" s="376"/>
      <c r="D468" s="376"/>
      <c r="E468" s="376"/>
      <c r="F468" s="376"/>
      <c r="G468" s="376"/>
      <c r="H468" s="376"/>
      <c r="I468" s="376"/>
      <c r="J468" s="376"/>
      <c r="K468" s="376"/>
      <c r="L468" s="376"/>
      <c r="M468" s="376"/>
      <c r="N468" s="376"/>
      <c r="O468" s="376"/>
      <c r="P468" s="376"/>
      <c r="Q468" s="376"/>
      <c r="R468" s="376"/>
      <c r="S468" s="376"/>
      <c r="T468" s="376"/>
      <c r="U468" s="376"/>
      <c r="V468" s="376"/>
      <c r="W468" s="376"/>
      <c r="X468" s="376"/>
      <c r="Y468" s="376"/>
    </row>
    <row r="469" spans="2:25" x14ac:dyDescent="0.2">
      <c r="B469" s="376" t="s">
        <v>951</v>
      </c>
      <c r="C469" s="376"/>
      <c r="D469" s="376"/>
      <c r="E469" s="376"/>
      <c r="F469" s="376"/>
      <c r="G469" s="376"/>
      <c r="H469" s="376"/>
      <c r="I469" s="376"/>
      <c r="J469" s="376"/>
      <c r="K469" s="376"/>
      <c r="L469" s="376"/>
      <c r="M469" s="376"/>
      <c r="N469" s="376"/>
      <c r="O469" s="376"/>
      <c r="P469" s="376"/>
      <c r="Q469" s="376"/>
      <c r="R469" s="376"/>
      <c r="S469" s="376"/>
      <c r="T469" s="376"/>
      <c r="U469" s="376"/>
      <c r="V469" s="376"/>
      <c r="W469" s="376"/>
      <c r="X469" s="376"/>
      <c r="Y469" s="376"/>
    </row>
    <row r="470" spans="2:25" x14ac:dyDescent="0.2">
      <c r="B470" s="376" t="s">
        <v>952</v>
      </c>
      <c r="C470" s="376"/>
      <c r="D470" s="376"/>
      <c r="E470" s="376"/>
      <c r="F470" s="376"/>
      <c r="G470" s="376"/>
      <c r="H470" s="376"/>
      <c r="I470" s="376"/>
      <c r="J470" s="376"/>
      <c r="K470" s="376"/>
      <c r="L470" s="376"/>
      <c r="M470" s="376"/>
      <c r="N470" s="376"/>
      <c r="O470" s="376"/>
      <c r="P470" s="376"/>
      <c r="Q470" s="376"/>
      <c r="R470" s="376"/>
      <c r="S470" s="376"/>
      <c r="T470" s="376"/>
      <c r="U470" s="376"/>
      <c r="V470" s="376"/>
      <c r="W470" s="376"/>
      <c r="X470" s="376"/>
      <c r="Y470" s="376"/>
    </row>
    <row r="471" spans="2:25" x14ac:dyDescent="0.2">
      <c r="C471" s="376" t="s">
        <v>953</v>
      </c>
      <c r="D471" s="376"/>
      <c r="E471" s="376"/>
      <c r="F471" s="376"/>
      <c r="G471" s="376"/>
      <c r="H471" s="376"/>
      <c r="I471" s="376"/>
      <c r="J471" s="376"/>
      <c r="K471" s="376"/>
      <c r="L471" s="376"/>
      <c r="M471" s="376"/>
      <c r="N471" s="376"/>
      <c r="O471" s="376"/>
      <c r="P471" s="376"/>
      <c r="Q471" s="376"/>
      <c r="R471" s="376"/>
      <c r="S471" s="376"/>
      <c r="T471" s="376"/>
      <c r="U471" s="376"/>
      <c r="V471" s="376"/>
      <c r="W471" s="376"/>
      <c r="X471" s="376"/>
      <c r="Y471" s="376"/>
    </row>
    <row r="472" spans="2:25" x14ac:dyDescent="0.2">
      <c r="B472" s="376" t="s">
        <v>954</v>
      </c>
      <c r="C472" s="376"/>
      <c r="D472" s="376"/>
      <c r="E472" s="376"/>
      <c r="F472" s="376"/>
      <c r="G472" s="376"/>
      <c r="H472" s="376"/>
      <c r="I472" s="376"/>
      <c r="J472" s="376"/>
      <c r="K472" s="376"/>
      <c r="L472" s="376"/>
      <c r="M472" s="376"/>
      <c r="N472" s="376"/>
      <c r="O472" s="376"/>
      <c r="P472" s="376"/>
      <c r="Q472" s="376"/>
      <c r="R472" s="376"/>
      <c r="S472" s="376"/>
      <c r="T472" s="376"/>
      <c r="U472" s="376"/>
      <c r="V472" s="376"/>
      <c r="W472" s="376"/>
      <c r="X472" s="376"/>
      <c r="Y472" s="376"/>
    </row>
    <row r="473" spans="2:25" x14ac:dyDescent="0.2">
      <c r="B473" s="376" t="s">
        <v>955</v>
      </c>
      <c r="C473" s="376"/>
      <c r="D473" s="376"/>
      <c r="E473" s="376"/>
      <c r="F473" s="376"/>
      <c r="G473" s="376"/>
      <c r="H473" s="376"/>
      <c r="I473" s="376"/>
      <c r="J473" s="376"/>
      <c r="K473" s="376"/>
      <c r="L473" s="376"/>
      <c r="M473" s="376"/>
      <c r="N473" s="376"/>
      <c r="O473" s="376"/>
      <c r="P473" s="376"/>
      <c r="Q473" s="376"/>
      <c r="R473" s="376"/>
      <c r="S473" s="376"/>
      <c r="T473" s="376"/>
      <c r="U473" s="376"/>
      <c r="V473" s="376"/>
      <c r="W473" s="376"/>
      <c r="X473" s="376"/>
      <c r="Y473" s="376"/>
    </row>
    <row r="474" spans="2:25" x14ac:dyDescent="0.2">
      <c r="B474" s="376" t="s">
        <v>956</v>
      </c>
      <c r="C474" s="376"/>
      <c r="D474" s="376"/>
      <c r="E474" s="376"/>
      <c r="F474" s="376"/>
      <c r="G474" s="376"/>
      <c r="H474" s="376"/>
      <c r="I474" s="376"/>
      <c r="J474" s="376"/>
      <c r="K474" s="376"/>
      <c r="L474" s="376"/>
      <c r="M474" s="376"/>
      <c r="N474" s="376"/>
      <c r="O474" s="376"/>
      <c r="P474" s="376"/>
      <c r="Q474" s="376"/>
      <c r="R474" s="376"/>
      <c r="S474" s="376"/>
      <c r="T474" s="376"/>
      <c r="U474" s="376"/>
      <c r="V474" s="376"/>
      <c r="W474" s="376"/>
      <c r="X474" s="376"/>
      <c r="Y474" s="376"/>
    </row>
    <row r="475" spans="2:25" x14ac:dyDescent="0.2">
      <c r="B475" s="376" t="s">
        <v>957</v>
      </c>
      <c r="C475" s="376"/>
      <c r="D475" s="376"/>
      <c r="E475" s="376"/>
      <c r="F475" s="376"/>
      <c r="G475" s="376"/>
      <c r="H475" s="376"/>
      <c r="I475" s="376"/>
      <c r="J475" s="376"/>
      <c r="K475" s="376"/>
      <c r="L475" s="376"/>
      <c r="M475" s="376"/>
      <c r="N475" s="376"/>
      <c r="O475" s="376"/>
      <c r="P475" s="376"/>
      <c r="Q475" s="376"/>
      <c r="R475" s="376"/>
      <c r="S475" s="376"/>
      <c r="T475" s="376"/>
      <c r="U475" s="376"/>
      <c r="V475" s="376"/>
      <c r="W475" s="376"/>
      <c r="X475" s="376"/>
      <c r="Y475" s="376"/>
    </row>
    <row r="476" spans="2:25" x14ac:dyDescent="0.2">
      <c r="B476" s="376" t="s">
        <v>958</v>
      </c>
      <c r="C476" s="376"/>
      <c r="D476" s="376"/>
      <c r="E476" s="376"/>
      <c r="F476" s="376"/>
      <c r="G476" s="376"/>
      <c r="H476" s="376"/>
      <c r="I476" s="376"/>
      <c r="J476" s="376"/>
      <c r="K476" s="376"/>
      <c r="L476" s="376"/>
      <c r="M476" s="376"/>
      <c r="N476" s="376"/>
      <c r="O476" s="376"/>
      <c r="P476" s="376"/>
      <c r="Q476" s="376"/>
      <c r="R476" s="376"/>
      <c r="S476" s="376"/>
      <c r="T476" s="376"/>
      <c r="U476" s="376"/>
      <c r="V476" s="376"/>
      <c r="W476" s="376"/>
      <c r="X476" s="376"/>
      <c r="Y476" s="376"/>
    </row>
    <row r="477" spans="2:25" x14ac:dyDescent="0.2">
      <c r="B477" s="376" t="s">
        <v>959</v>
      </c>
      <c r="C477" s="376"/>
      <c r="D477" s="376"/>
      <c r="E477" s="376"/>
      <c r="F477" s="376"/>
      <c r="G477" s="376"/>
      <c r="H477" s="376"/>
      <c r="I477" s="376"/>
      <c r="J477" s="376"/>
      <c r="K477" s="376"/>
      <c r="L477" s="376"/>
      <c r="M477" s="376"/>
      <c r="N477" s="376"/>
      <c r="O477" s="376"/>
      <c r="P477" s="376"/>
      <c r="Q477" s="376"/>
      <c r="R477" s="376"/>
      <c r="S477" s="376"/>
      <c r="T477" s="376"/>
      <c r="U477" s="376"/>
      <c r="V477" s="376"/>
      <c r="W477" s="376"/>
      <c r="X477" s="376"/>
      <c r="Y477" s="376"/>
    </row>
    <row r="478" spans="2:25" x14ac:dyDescent="0.2">
      <c r="C478" s="376" t="s">
        <v>960</v>
      </c>
      <c r="D478" s="376"/>
      <c r="E478" s="376"/>
      <c r="F478" s="376"/>
      <c r="G478" s="376"/>
      <c r="H478" s="376"/>
      <c r="I478" s="376"/>
      <c r="J478" s="376"/>
      <c r="K478" s="376"/>
      <c r="L478" s="376"/>
      <c r="M478" s="376"/>
      <c r="N478" s="376"/>
      <c r="O478" s="376"/>
      <c r="P478" s="376"/>
      <c r="Q478" s="376"/>
      <c r="R478" s="376"/>
      <c r="S478" s="376"/>
      <c r="T478" s="376"/>
      <c r="U478" s="376"/>
      <c r="V478" s="376"/>
      <c r="W478" s="376"/>
      <c r="X478" s="376"/>
      <c r="Y478" s="376"/>
    </row>
    <row r="479" spans="2:25" x14ac:dyDescent="0.2">
      <c r="B479" s="376" t="s">
        <v>961</v>
      </c>
      <c r="C479" s="376"/>
      <c r="D479" s="376"/>
      <c r="E479" s="376"/>
      <c r="F479" s="376"/>
      <c r="G479" s="376"/>
      <c r="H479" s="376"/>
      <c r="I479" s="376"/>
      <c r="J479" s="376"/>
      <c r="K479" s="376"/>
      <c r="L479" s="376"/>
      <c r="M479" s="376"/>
      <c r="N479" s="376"/>
      <c r="O479" s="376"/>
      <c r="P479" s="376"/>
      <c r="Q479" s="376"/>
      <c r="R479" s="376"/>
      <c r="S479" s="376"/>
      <c r="T479" s="376"/>
      <c r="U479" s="376"/>
      <c r="V479" s="376"/>
      <c r="W479" s="376"/>
      <c r="X479" s="376"/>
      <c r="Y479" s="376"/>
    </row>
    <row r="480" spans="2:25" x14ac:dyDescent="0.2">
      <c r="B480" s="376" t="s">
        <v>962</v>
      </c>
      <c r="C480" s="376"/>
      <c r="D480" s="376"/>
      <c r="E480" s="376"/>
      <c r="F480" s="376"/>
      <c r="G480" s="376"/>
      <c r="H480" s="376"/>
      <c r="I480" s="376"/>
      <c r="J480" s="376"/>
      <c r="K480" s="376"/>
      <c r="L480" s="376"/>
      <c r="M480" s="376"/>
      <c r="N480" s="376"/>
      <c r="O480" s="376"/>
      <c r="P480" s="376"/>
      <c r="Q480" s="376"/>
      <c r="R480" s="376"/>
      <c r="S480" s="376"/>
      <c r="T480" s="376"/>
      <c r="U480" s="376"/>
      <c r="V480" s="376"/>
      <c r="W480" s="376"/>
      <c r="X480" s="376"/>
      <c r="Y480" s="376"/>
    </row>
    <row r="481" spans="2:25" x14ac:dyDescent="0.2">
      <c r="B481" s="376" t="s">
        <v>963</v>
      </c>
      <c r="C481" s="376"/>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row>
    <row r="482" spans="2:25" x14ac:dyDescent="0.2">
      <c r="C482" s="376" t="s">
        <v>964</v>
      </c>
      <c r="D482" s="376"/>
      <c r="E482" s="376"/>
      <c r="F482" s="376"/>
      <c r="G482" s="376"/>
      <c r="H482" s="376"/>
      <c r="I482" s="376"/>
      <c r="J482" s="376"/>
      <c r="K482" s="376"/>
      <c r="L482" s="376"/>
      <c r="M482" s="376"/>
      <c r="N482" s="376"/>
      <c r="O482" s="376"/>
      <c r="P482" s="376"/>
      <c r="Q482" s="376"/>
      <c r="R482" s="376"/>
      <c r="S482" s="376"/>
      <c r="T482" s="376"/>
      <c r="U482" s="376"/>
      <c r="V482" s="376"/>
      <c r="W482" s="376"/>
      <c r="X482" s="376"/>
      <c r="Y482" s="376"/>
    </row>
    <row r="483" spans="2:25" x14ac:dyDescent="0.2">
      <c r="B483" s="376" t="s">
        <v>965</v>
      </c>
      <c r="C483" s="376"/>
      <c r="D483" s="376"/>
      <c r="E483" s="376"/>
      <c r="F483" s="376"/>
      <c r="G483" s="376"/>
      <c r="H483" s="376"/>
      <c r="I483" s="376"/>
      <c r="J483" s="376"/>
      <c r="K483" s="376"/>
      <c r="L483" s="376"/>
      <c r="M483" s="376"/>
      <c r="N483" s="376"/>
      <c r="O483" s="376"/>
      <c r="P483" s="376"/>
      <c r="Q483" s="376"/>
      <c r="R483" s="376"/>
      <c r="S483" s="376"/>
      <c r="T483" s="376"/>
      <c r="U483" s="376"/>
      <c r="V483" s="376"/>
      <c r="W483" s="376"/>
      <c r="X483" s="376"/>
      <c r="Y483" s="376"/>
    </row>
    <row r="484" spans="2:25" x14ac:dyDescent="0.2">
      <c r="B484" s="376" t="s">
        <v>966</v>
      </c>
      <c r="C484" s="376"/>
      <c r="D484" s="376"/>
      <c r="E484" s="376"/>
      <c r="F484" s="376"/>
      <c r="G484" s="376"/>
      <c r="H484" s="376"/>
      <c r="I484" s="376"/>
      <c r="J484" s="376"/>
      <c r="K484" s="376"/>
      <c r="L484" s="376"/>
      <c r="M484" s="376"/>
      <c r="N484" s="376"/>
      <c r="O484" s="376"/>
      <c r="P484" s="376"/>
      <c r="Q484" s="376"/>
      <c r="R484" s="376"/>
      <c r="S484" s="376"/>
      <c r="T484" s="376"/>
      <c r="U484" s="376"/>
      <c r="V484" s="376"/>
      <c r="W484" s="376"/>
      <c r="X484" s="376"/>
      <c r="Y484" s="376"/>
    </row>
    <row r="485" spans="2:25" x14ac:dyDescent="0.2">
      <c r="B485" s="376" t="s">
        <v>967</v>
      </c>
      <c r="C485" s="376"/>
      <c r="D485" s="376"/>
      <c r="E485" s="376"/>
      <c r="F485" s="376"/>
      <c r="G485" s="376"/>
      <c r="H485" s="376"/>
      <c r="I485" s="376"/>
      <c r="J485" s="376"/>
      <c r="K485" s="376"/>
      <c r="L485" s="376"/>
      <c r="M485" s="376"/>
      <c r="N485" s="376"/>
      <c r="O485" s="376"/>
      <c r="P485" s="376"/>
      <c r="Q485" s="376"/>
      <c r="R485" s="376"/>
      <c r="S485" s="376"/>
      <c r="T485" s="376"/>
      <c r="U485" s="376"/>
      <c r="V485" s="376"/>
      <c r="W485" s="376"/>
      <c r="X485" s="376"/>
      <c r="Y485" s="376"/>
    </row>
    <row r="486" spans="2:25" x14ac:dyDescent="0.2">
      <c r="C486" s="376" t="s">
        <v>968</v>
      </c>
      <c r="D486" s="376"/>
      <c r="E486" s="376"/>
      <c r="F486" s="376"/>
      <c r="G486" s="376"/>
      <c r="H486" s="376"/>
      <c r="I486" s="376"/>
      <c r="J486" s="376"/>
      <c r="K486" s="376"/>
      <c r="L486" s="376"/>
      <c r="M486" s="376"/>
      <c r="N486" s="376"/>
      <c r="O486" s="376"/>
      <c r="P486" s="376"/>
      <c r="Q486" s="376"/>
      <c r="R486" s="376"/>
      <c r="S486" s="376"/>
      <c r="T486" s="376"/>
      <c r="U486" s="376"/>
      <c r="V486" s="376"/>
      <c r="W486" s="376"/>
      <c r="X486" s="376"/>
      <c r="Y486" s="376"/>
    </row>
    <row r="487" spans="2:25" x14ac:dyDescent="0.2">
      <c r="B487" s="376" t="s">
        <v>969</v>
      </c>
      <c r="C487" s="376"/>
      <c r="D487" s="376"/>
      <c r="E487" s="376"/>
      <c r="F487" s="376"/>
      <c r="G487" s="376"/>
      <c r="H487" s="376"/>
      <c r="I487" s="376"/>
      <c r="J487" s="376"/>
      <c r="K487" s="376"/>
      <c r="L487" s="376"/>
      <c r="M487" s="376"/>
      <c r="N487" s="376"/>
      <c r="O487" s="376"/>
      <c r="P487" s="376"/>
      <c r="Q487" s="376"/>
      <c r="R487" s="376"/>
      <c r="S487" s="376"/>
      <c r="T487" s="376"/>
      <c r="U487" s="376"/>
      <c r="V487" s="376"/>
      <c r="W487" s="376"/>
      <c r="X487" s="376"/>
      <c r="Y487" s="376"/>
    </row>
    <row r="488" spans="2:25" x14ac:dyDescent="0.2">
      <c r="B488" s="466" t="s">
        <v>970</v>
      </c>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row>
    <row r="489" spans="2:25" x14ac:dyDescent="0.2">
      <c r="B489" s="576" t="s">
        <v>971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row>
    <row r="490" spans="2:25" x14ac:dyDescent="0.2">
      <c r="B490" s="576" t="s">
        <v>972</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row>
    <row r="491" spans="2:25" x14ac:dyDescent="0.2">
      <c r="B491" s="576" t="s">
        <v>973</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row>
    <row r="492" spans="2:25" x14ac:dyDescent="0.2">
      <c r="B492" s="576" t="s">
        <v>1838</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row>
    <row r="493" spans="2:25" x14ac:dyDescent="0.2">
      <c r="B493" s="576" t="s">
        <v>974</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row>
    <row r="494" spans="2:25" x14ac:dyDescent="0.2">
      <c r="B494" s="376"/>
      <c r="C494" s="376"/>
      <c r="D494" s="376"/>
      <c r="E494" s="376"/>
      <c r="F494" s="376"/>
      <c r="G494" s="376"/>
      <c r="H494" s="376"/>
      <c r="I494" s="376"/>
      <c r="J494" s="376"/>
      <c r="K494" s="376"/>
      <c r="L494" s="376"/>
      <c r="M494" s="376"/>
      <c r="N494" s="376"/>
      <c r="O494" s="376"/>
      <c r="P494" s="376"/>
      <c r="Q494" s="376"/>
      <c r="R494" s="376"/>
      <c r="S494" s="376"/>
      <c r="T494" s="376"/>
      <c r="U494" s="376"/>
      <c r="V494" s="376"/>
      <c r="W494" s="376"/>
      <c r="X494" s="376"/>
      <c r="Y494" s="376"/>
    </row>
    <row r="495" spans="2:25" x14ac:dyDescent="0.2">
      <c r="C495" s="376" t="s">
        <v>975</v>
      </c>
      <c r="D495" s="376"/>
      <c r="E495" s="376"/>
      <c r="F495" s="376"/>
      <c r="G495" s="376"/>
      <c r="H495" s="376"/>
      <c r="I495" s="376"/>
      <c r="J495" s="376"/>
      <c r="K495" s="376"/>
      <c r="L495" s="376"/>
      <c r="M495" s="376"/>
      <c r="N495" s="376"/>
      <c r="O495" s="376"/>
      <c r="P495" s="376"/>
      <c r="Q495" s="376"/>
      <c r="R495" s="376"/>
      <c r="S495" s="376"/>
      <c r="T495" s="376"/>
      <c r="U495" s="376"/>
      <c r="V495" s="376"/>
      <c r="W495" s="376"/>
      <c r="X495" s="376"/>
      <c r="Y495" s="376"/>
    </row>
    <row r="496" spans="2:25" x14ac:dyDescent="0.2">
      <c r="B496" s="376" t="s">
        <v>976</v>
      </c>
      <c r="C496" s="376"/>
      <c r="D496" s="376"/>
      <c r="E496" s="376"/>
      <c r="F496" s="376"/>
      <c r="G496" s="376"/>
      <c r="H496" s="376"/>
      <c r="I496" s="376"/>
      <c r="J496" s="376"/>
      <c r="K496" s="376"/>
      <c r="L496" s="376"/>
      <c r="M496" s="376"/>
      <c r="N496" s="376"/>
      <c r="O496" s="376"/>
      <c r="P496" s="376"/>
      <c r="Q496" s="376"/>
      <c r="R496" s="376"/>
      <c r="S496" s="376"/>
      <c r="T496" s="376"/>
      <c r="U496" s="376"/>
      <c r="V496" s="376"/>
      <c r="W496" s="376"/>
      <c r="X496" s="376"/>
      <c r="Y496" s="376"/>
    </row>
    <row r="497" spans="2:25" x14ac:dyDescent="0.2">
      <c r="C497" s="376" t="s">
        <v>977</v>
      </c>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row>
    <row r="498" spans="2:25" x14ac:dyDescent="0.2">
      <c r="C498" s="376" t="s">
        <v>978</v>
      </c>
      <c r="D498" s="376"/>
      <c r="E498" s="376"/>
      <c r="F498" s="376"/>
      <c r="G498" s="376"/>
      <c r="H498" s="376"/>
      <c r="I498" s="376"/>
      <c r="J498" s="376"/>
      <c r="K498" s="376"/>
      <c r="L498" s="376"/>
      <c r="M498" s="376"/>
      <c r="N498" s="376"/>
      <c r="O498" s="376"/>
      <c r="P498" s="376"/>
      <c r="Q498" s="376"/>
      <c r="R498" s="376"/>
      <c r="S498" s="376"/>
      <c r="T498" s="376"/>
      <c r="U498" s="376"/>
      <c r="V498" s="376"/>
      <c r="W498" s="376"/>
      <c r="X498" s="376"/>
      <c r="Y498" s="376"/>
    </row>
    <row r="499" spans="2:25" x14ac:dyDescent="0.2">
      <c r="B499" s="376" t="s">
        <v>979</v>
      </c>
      <c r="C499" s="376"/>
      <c r="D499" s="376"/>
      <c r="E499" s="376"/>
      <c r="F499" s="376"/>
      <c r="G499" s="376"/>
      <c r="H499" s="376"/>
      <c r="I499" s="376"/>
      <c r="J499" s="376"/>
      <c r="K499" s="376"/>
      <c r="L499" s="376"/>
      <c r="M499" s="376"/>
      <c r="N499" s="376"/>
      <c r="O499" s="376"/>
      <c r="P499" s="376"/>
      <c r="Q499" s="376"/>
      <c r="R499" s="376"/>
      <c r="S499" s="376"/>
      <c r="T499" s="376"/>
      <c r="U499" s="376"/>
      <c r="V499" s="376"/>
      <c r="W499" s="376"/>
      <c r="X499" s="376"/>
      <c r="Y499" s="376"/>
    </row>
    <row r="500" spans="2:25" x14ac:dyDescent="0.2">
      <c r="B500" s="376" t="s">
        <v>980</v>
      </c>
      <c r="C500" s="376"/>
      <c r="D500" s="376"/>
      <c r="E500" s="376"/>
      <c r="F500" s="376"/>
      <c r="G500" s="376"/>
      <c r="H500" s="376"/>
      <c r="I500" s="376"/>
      <c r="J500" s="376"/>
      <c r="K500" s="376"/>
      <c r="L500" s="376"/>
      <c r="M500" s="376"/>
      <c r="N500" s="376"/>
      <c r="O500" s="376"/>
      <c r="P500" s="376"/>
      <c r="Q500" s="376"/>
      <c r="R500" s="376"/>
      <c r="S500" s="376"/>
      <c r="T500" s="376"/>
      <c r="U500" s="376"/>
      <c r="V500" s="376"/>
      <c r="W500" s="376"/>
      <c r="X500" s="376"/>
      <c r="Y500" s="376"/>
    </row>
    <row r="501" spans="2:25" x14ac:dyDescent="0.2">
      <c r="B501" s="376" t="s">
        <v>981</v>
      </c>
      <c r="C501" s="376"/>
      <c r="D501" s="376"/>
      <c r="E501" s="376"/>
      <c r="F501" s="376"/>
      <c r="G501" s="376"/>
      <c r="H501" s="376"/>
      <c r="I501" s="376"/>
      <c r="J501" s="376"/>
      <c r="K501" s="376"/>
      <c r="L501" s="376"/>
      <c r="M501" s="376"/>
      <c r="N501" s="376"/>
      <c r="O501" s="376"/>
      <c r="P501" s="376"/>
      <c r="Q501" s="376"/>
      <c r="R501" s="376"/>
      <c r="S501" s="376"/>
      <c r="T501" s="376"/>
      <c r="U501" s="376"/>
      <c r="V501" s="376"/>
      <c r="W501" s="376"/>
      <c r="X501" s="376"/>
      <c r="Y501" s="376"/>
    </row>
    <row r="502" spans="2:25" x14ac:dyDescent="0.2">
      <c r="B502" s="376" t="s">
        <v>982</v>
      </c>
      <c r="C502" s="376"/>
      <c r="D502" s="376"/>
      <c r="E502" s="376"/>
      <c r="F502" s="376"/>
      <c r="G502" s="376"/>
      <c r="H502" s="376"/>
      <c r="I502" s="376"/>
      <c r="J502" s="376"/>
      <c r="K502" s="376"/>
      <c r="L502" s="376"/>
      <c r="M502" s="376"/>
      <c r="N502" s="376"/>
      <c r="O502" s="376"/>
      <c r="P502" s="376"/>
      <c r="Q502" s="376"/>
      <c r="R502" s="376"/>
      <c r="S502" s="376"/>
      <c r="T502" s="376"/>
      <c r="U502" s="376"/>
      <c r="V502" s="376"/>
      <c r="W502" s="376"/>
      <c r="X502" s="376"/>
      <c r="Y502" s="376"/>
    </row>
    <row r="503" spans="2:25" x14ac:dyDescent="0.2">
      <c r="C503" s="376" t="s">
        <v>983</v>
      </c>
      <c r="D503" s="376"/>
      <c r="E503" s="376"/>
      <c r="F503" s="376"/>
      <c r="G503" s="376"/>
      <c r="H503" s="376"/>
      <c r="I503" s="376"/>
      <c r="J503" s="376"/>
      <c r="K503" s="376"/>
      <c r="L503" s="376"/>
      <c r="M503" s="376"/>
      <c r="N503" s="376"/>
      <c r="O503" s="376"/>
      <c r="P503" s="376"/>
      <c r="Q503" s="376"/>
      <c r="R503" s="376"/>
      <c r="S503" s="376"/>
      <c r="T503" s="376"/>
      <c r="U503" s="376"/>
      <c r="V503" s="376"/>
      <c r="W503" s="376"/>
      <c r="X503" s="376"/>
      <c r="Y503" s="376"/>
    </row>
    <row r="504" spans="2:25" x14ac:dyDescent="0.2">
      <c r="C504" s="376" t="s">
        <v>984</v>
      </c>
      <c r="D504" s="376"/>
      <c r="E504" s="376"/>
      <c r="F504" s="376"/>
      <c r="G504" s="376"/>
      <c r="H504" s="376"/>
      <c r="I504" s="376"/>
      <c r="J504" s="376"/>
      <c r="K504" s="376"/>
      <c r="L504" s="376"/>
      <c r="M504" s="376"/>
      <c r="N504" s="376"/>
      <c r="O504" s="376"/>
      <c r="P504" s="376"/>
      <c r="Q504" s="376"/>
      <c r="R504" s="376"/>
      <c r="S504" s="376"/>
      <c r="T504" s="376"/>
      <c r="U504" s="376"/>
      <c r="V504" s="376"/>
      <c r="W504" s="376"/>
      <c r="X504" s="376"/>
      <c r="Y504" s="376"/>
    </row>
    <row r="505" spans="2:25" x14ac:dyDescent="0.2">
      <c r="B505" s="376" t="s">
        <v>985</v>
      </c>
      <c r="C505" s="376"/>
      <c r="D505" s="376"/>
      <c r="E505" s="376"/>
      <c r="F505" s="376"/>
      <c r="G505" s="376"/>
      <c r="H505" s="376"/>
      <c r="I505" s="376"/>
      <c r="J505" s="376"/>
      <c r="K505" s="376"/>
      <c r="L505" s="376"/>
      <c r="M505" s="376"/>
      <c r="N505" s="376"/>
      <c r="O505" s="376"/>
      <c r="P505" s="376"/>
      <c r="Q505" s="376"/>
      <c r="R505" s="376"/>
      <c r="S505" s="376"/>
      <c r="T505" s="376"/>
      <c r="U505" s="376"/>
      <c r="V505" s="376"/>
      <c r="W505" s="376"/>
      <c r="X505" s="376"/>
      <c r="Y505" s="376"/>
    </row>
    <row r="506" spans="2:25" x14ac:dyDescent="0.2">
      <c r="C506" s="376" t="s">
        <v>986</v>
      </c>
      <c r="D506" s="376"/>
      <c r="E506" s="376"/>
      <c r="F506" s="376"/>
      <c r="G506" s="376"/>
      <c r="H506" s="376"/>
      <c r="I506" s="376"/>
      <c r="J506" s="376"/>
      <c r="K506" s="376"/>
      <c r="L506" s="376"/>
      <c r="M506" s="376"/>
      <c r="N506" s="376"/>
      <c r="O506" s="376"/>
      <c r="P506" s="376"/>
      <c r="Q506" s="376"/>
      <c r="R506" s="376"/>
      <c r="S506" s="376"/>
      <c r="T506" s="376"/>
      <c r="U506" s="376"/>
      <c r="V506" s="376"/>
      <c r="W506" s="376"/>
      <c r="X506" s="376"/>
      <c r="Y506" s="376"/>
    </row>
    <row r="507" spans="2:25" x14ac:dyDescent="0.2">
      <c r="B507" s="376" t="s">
        <v>987</v>
      </c>
      <c r="C507" s="376"/>
      <c r="D507" s="376"/>
      <c r="E507" s="376"/>
      <c r="F507" s="376"/>
      <c r="G507" s="376"/>
      <c r="H507" s="376"/>
      <c r="I507" s="376"/>
      <c r="J507" s="376"/>
      <c r="K507" s="376"/>
      <c r="L507" s="376"/>
      <c r="M507" s="376"/>
      <c r="N507" s="376"/>
      <c r="O507" s="376"/>
      <c r="P507" s="376"/>
      <c r="Q507" s="376"/>
      <c r="R507" s="376"/>
      <c r="S507" s="376"/>
      <c r="T507" s="376"/>
      <c r="U507" s="376"/>
      <c r="V507" s="376"/>
      <c r="W507" s="376"/>
      <c r="X507" s="376"/>
      <c r="Y507" s="376"/>
    </row>
    <row r="508" spans="2:25" x14ac:dyDescent="0.2">
      <c r="C508" s="376" t="s">
        <v>988</v>
      </c>
      <c r="D508" s="376"/>
      <c r="E508" s="376"/>
      <c r="F508" s="376"/>
      <c r="G508" s="376"/>
      <c r="H508" s="376"/>
      <c r="I508" s="376"/>
      <c r="J508" s="376"/>
      <c r="K508" s="376"/>
      <c r="L508" s="376"/>
      <c r="M508" s="376"/>
      <c r="N508" s="376"/>
      <c r="O508" s="376"/>
      <c r="P508" s="376"/>
      <c r="Q508" s="376"/>
      <c r="R508" s="376"/>
      <c r="S508" s="376"/>
      <c r="T508" s="376"/>
      <c r="U508" s="376"/>
      <c r="V508" s="376"/>
      <c r="W508" s="376"/>
      <c r="X508" s="376"/>
      <c r="Y508" s="376"/>
    </row>
    <row r="509" spans="2:25" x14ac:dyDescent="0.2">
      <c r="C509" s="376" t="s">
        <v>989</v>
      </c>
      <c r="D509" s="376"/>
      <c r="E509" s="376"/>
      <c r="F509" s="376"/>
      <c r="G509" s="376"/>
      <c r="H509" s="376"/>
      <c r="I509" s="376"/>
      <c r="J509" s="376"/>
      <c r="K509" s="376"/>
      <c r="L509" s="376"/>
      <c r="M509" s="376"/>
      <c r="N509" s="376"/>
      <c r="O509" s="376"/>
      <c r="P509" s="376"/>
      <c r="Q509" s="376"/>
      <c r="R509" s="376"/>
      <c r="S509" s="376"/>
      <c r="T509" s="376"/>
      <c r="U509" s="376"/>
      <c r="V509" s="376"/>
      <c r="W509" s="376"/>
      <c r="X509" s="376"/>
      <c r="Y509" s="376"/>
    </row>
    <row r="510" spans="2:25" x14ac:dyDescent="0.2">
      <c r="B510" s="376" t="s">
        <v>990</v>
      </c>
      <c r="C510" s="376"/>
      <c r="D510" s="376"/>
      <c r="E510" s="376"/>
      <c r="F510" s="376"/>
      <c r="G510" s="376"/>
      <c r="H510" s="376"/>
      <c r="I510" s="376"/>
      <c r="J510" s="376"/>
      <c r="K510" s="376"/>
      <c r="L510" s="376"/>
      <c r="M510" s="376"/>
      <c r="N510" s="376"/>
      <c r="O510" s="376"/>
      <c r="P510" s="376"/>
      <c r="Q510" s="376"/>
      <c r="R510" s="376"/>
      <c r="S510" s="376"/>
      <c r="T510" s="376"/>
      <c r="U510" s="376"/>
      <c r="V510" s="376"/>
      <c r="W510" s="376"/>
      <c r="X510" s="376"/>
      <c r="Y510" s="376"/>
    </row>
    <row r="511" spans="2:25" x14ac:dyDescent="0.2">
      <c r="D511" s="376" t="s">
        <v>991</v>
      </c>
      <c r="E511" s="376"/>
      <c r="F511" s="376"/>
      <c r="G511" s="376"/>
      <c r="H511" s="376"/>
      <c r="I511" s="376"/>
      <c r="J511" s="376"/>
      <c r="K511" s="376"/>
      <c r="L511" s="376"/>
      <c r="M511" s="376"/>
      <c r="N511" s="376"/>
      <c r="O511" s="376"/>
      <c r="P511" s="376"/>
      <c r="Q511" s="376"/>
      <c r="R511" s="376"/>
      <c r="S511" s="376"/>
      <c r="T511" s="376"/>
      <c r="U511" s="376"/>
      <c r="V511" s="376"/>
      <c r="W511" s="376"/>
      <c r="X511" s="376"/>
      <c r="Y511" s="376"/>
    </row>
    <row r="512" spans="2:25" x14ac:dyDescent="0.2">
      <c r="B512" s="376" t="s">
        <v>992</v>
      </c>
      <c r="C512" s="376"/>
      <c r="D512" s="376"/>
      <c r="E512" s="376"/>
      <c r="F512" s="376"/>
      <c r="G512" s="376"/>
      <c r="H512" s="376"/>
      <c r="I512" s="376"/>
      <c r="J512" s="376"/>
      <c r="K512" s="376"/>
      <c r="L512" s="376"/>
      <c r="M512" s="376"/>
      <c r="N512" s="376"/>
      <c r="O512" s="376"/>
      <c r="P512" s="376"/>
      <c r="Q512" s="376"/>
      <c r="R512" s="376"/>
      <c r="S512" s="376"/>
      <c r="T512" s="376"/>
      <c r="U512" s="376"/>
      <c r="V512" s="376"/>
      <c r="W512" s="376"/>
      <c r="X512" s="376"/>
      <c r="Y512" s="376"/>
    </row>
    <row r="513" spans="2:25" x14ac:dyDescent="0.2">
      <c r="C513" s="376"/>
      <c r="D513" s="376" t="s">
        <v>993</v>
      </c>
      <c r="E513" s="376"/>
      <c r="F513" s="376"/>
      <c r="G513" s="376"/>
      <c r="H513" s="376"/>
      <c r="I513" s="376"/>
      <c r="J513" s="376"/>
      <c r="K513" s="376"/>
      <c r="L513" s="376"/>
      <c r="M513" s="376"/>
      <c r="N513" s="376"/>
      <c r="O513" s="376"/>
      <c r="P513" s="376"/>
      <c r="Q513" s="376"/>
      <c r="R513" s="376"/>
      <c r="S513" s="376"/>
      <c r="T513" s="376"/>
      <c r="U513" s="376"/>
      <c r="V513" s="376"/>
      <c r="W513" s="376"/>
      <c r="X513" s="376"/>
      <c r="Y513" s="376"/>
    </row>
    <row r="514" spans="2:25" x14ac:dyDescent="0.2">
      <c r="B514" s="376" t="s">
        <v>994</v>
      </c>
      <c r="C514" s="376"/>
      <c r="D514" s="376"/>
      <c r="E514" s="376"/>
      <c r="F514" s="376"/>
      <c r="G514" s="376"/>
      <c r="H514" s="376"/>
      <c r="I514" s="376"/>
      <c r="J514" s="376"/>
      <c r="K514" s="376"/>
      <c r="L514" s="376"/>
      <c r="M514" s="376"/>
      <c r="N514" s="376"/>
      <c r="O514" s="376"/>
      <c r="P514" s="376"/>
      <c r="Q514" s="376"/>
      <c r="R514" s="376"/>
      <c r="S514" s="376"/>
      <c r="T514" s="376"/>
      <c r="U514" s="376"/>
      <c r="V514" s="376"/>
      <c r="W514" s="376"/>
      <c r="X514" s="376"/>
      <c r="Y514" s="376"/>
    </row>
    <row r="515" spans="2:25" x14ac:dyDescent="0.2">
      <c r="B515" s="376" t="s">
        <v>995</v>
      </c>
      <c r="C515" s="376"/>
      <c r="D515" s="376"/>
      <c r="E515" s="376"/>
      <c r="F515" s="376"/>
      <c r="G515" s="376"/>
      <c r="H515" s="376"/>
      <c r="I515" s="376"/>
      <c r="J515" s="376"/>
      <c r="K515" s="376"/>
      <c r="L515" s="376"/>
      <c r="M515" s="376"/>
      <c r="N515" s="376"/>
      <c r="O515" s="376"/>
      <c r="P515" s="376"/>
      <c r="Q515" s="376"/>
      <c r="R515" s="376"/>
      <c r="S515" s="376"/>
      <c r="T515" s="376"/>
      <c r="U515" s="376"/>
      <c r="V515" s="376"/>
      <c r="W515" s="376"/>
      <c r="X515" s="376"/>
      <c r="Y515" s="376"/>
    </row>
    <row r="516" spans="2:25" x14ac:dyDescent="0.2">
      <c r="C516" s="376"/>
      <c r="D516" s="376" t="s">
        <v>996</v>
      </c>
      <c r="E516" s="376"/>
      <c r="F516" s="376"/>
      <c r="G516" s="376"/>
      <c r="H516" s="376"/>
      <c r="I516" s="376"/>
      <c r="J516" s="376"/>
      <c r="K516" s="376"/>
      <c r="L516" s="376"/>
      <c r="M516" s="376"/>
      <c r="N516" s="376"/>
      <c r="O516" s="376"/>
      <c r="P516" s="376"/>
      <c r="Q516" s="376"/>
      <c r="R516" s="376"/>
      <c r="S516" s="376"/>
      <c r="T516" s="376"/>
      <c r="U516" s="376"/>
      <c r="V516" s="376"/>
      <c r="W516" s="376"/>
      <c r="X516" s="376"/>
      <c r="Y516" s="376"/>
    </row>
    <row r="517" spans="2:25" x14ac:dyDescent="0.2">
      <c r="B517" s="376" t="s">
        <v>997</v>
      </c>
      <c r="C517" s="376"/>
      <c r="D517" s="376"/>
      <c r="E517" s="376"/>
      <c r="F517" s="376"/>
      <c r="G517" s="376"/>
      <c r="H517" s="376"/>
      <c r="I517" s="376"/>
      <c r="J517" s="376"/>
      <c r="K517" s="376"/>
      <c r="L517" s="376"/>
      <c r="M517" s="376"/>
      <c r="N517" s="376"/>
      <c r="O517" s="376"/>
      <c r="P517" s="376"/>
      <c r="Q517" s="376"/>
      <c r="R517" s="376"/>
      <c r="S517" s="376"/>
      <c r="T517" s="376"/>
      <c r="U517" s="376"/>
      <c r="V517" s="376"/>
      <c r="W517" s="376"/>
      <c r="X517" s="376"/>
      <c r="Y517" s="376"/>
    </row>
    <row r="518" spans="2:25" x14ac:dyDescent="0.2">
      <c r="B518" s="376" t="s">
        <v>998</v>
      </c>
      <c r="C518" s="376"/>
      <c r="D518" s="376"/>
      <c r="E518" s="376"/>
      <c r="F518" s="376"/>
      <c r="G518" s="376"/>
      <c r="H518" s="376"/>
      <c r="I518" s="376"/>
      <c r="J518" s="376"/>
      <c r="K518" s="376"/>
      <c r="L518" s="376"/>
      <c r="M518" s="376"/>
      <c r="N518" s="376"/>
      <c r="O518" s="376"/>
      <c r="P518" s="376"/>
      <c r="Q518" s="376"/>
      <c r="R518" s="376"/>
      <c r="S518" s="376"/>
      <c r="T518" s="376"/>
      <c r="U518" s="376"/>
      <c r="V518" s="376"/>
      <c r="W518" s="376"/>
      <c r="X518" s="376"/>
      <c r="Y518" s="376"/>
    </row>
    <row r="519" spans="2:25" x14ac:dyDescent="0.2">
      <c r="C519" s="376" t="s">
        <v>999</v>
      </c>
      <c r="D519" s="376"/>
      <c r="E519" s="376"/>
      <c r="F519" s="376"/>
      <c r="G519" s="376"/>
      <c r="H519" s="376"/>
      <c r="I519" s="376"/>
      <c r="J519" s="376"/>
      <c r="K519" s="376"/>
      <c r="L519" s="376"/>
      <c r="M519" s="376"/>
      <c r="N519" s="376"/>
      <c r="O519" s="376"/>
      <c r="P519" s="376"/>
      <c r="Q519" s="376"/>
      <c r="R519" s="376"/>
      <c r="S519" s="376"/>
      <c r="T519" s="376"/>
      <c r="U519" s="376"/>
      <c r="V519" s="376"/>
      <c r="W519" s="376"/>
      <c r="X519" s="376"/>
      <c r="Y519" s="376"/>
    </row>
    <row r="520" spans="2:25" x14ac:dyDescent="0.2">
      <c r="B520" s="376" t="s">
        <v>1000</v>
      </c>
      <c r="C520" s="376"/>
      <c r="D520" s="376"/>
      <c r="E520" s="376"/>
      <c r="F520" s="376"/>
      <c r="G520" s="376"/>
      <c r="H520" s="376"/>
      <c r="I520" s="376"/>
      <c r="J520" s="376"/>
      <c r="K520" s="376"/>
      <c r="L520" s="376"/>
      <c r="M520" s="376"/>
      <c r="N520" s="376"/>
      <c r="O520" s="376"/>
      <c r="P520" s="376"/>
      <c r="Q520" s="376"/>
      <c r="R520" s="376"/>
      <c r="S520" s="376"/>
      <c r="T520" s="376"/>
      <c r="U520" s="376"/>
      <c r="V520" s="376"/>
      <c r="W520" s="376"/>
      <c r="X520" s="376"/>
      <c r="Y520" s="376"/>
    </row>
    <row r="521" spans="2:25" x14ac:dyDescent="0.2">
      <c r="B521" s="376" t="s">
        <v>1001</v>
      </c>
      <c r="C521" s="376"/>
      <c r="D521" s="376"/>
      <c r="E521" s="376"/>
      <c r="F521" s="376"/>
      <c r="G521" s="376"/>
      <c r="H521" s="376"/>
      <c r="I521" s="376"/>
      <c r="J521" s="376"/>
      <c r="K521" s="376"/>
      <c r="L521" s="376"/>
      <c r="M521" s="376"/>
      <c r="N521" s="376"/>
      <c r="O521" s="376"/>
      <c r="P521" s="376"/>
      <c r="Q521" s="376"/>
      <c r="R521" s="376"/>
      <c r="S521" s="376"/>
      <c r="T521" s="376"/>
      <c r="U521" s="376"/>
      <c r="V521" s="376"/>
      <c r="W521" s="376"/>
      <c r="X521" s="376"/>
      <c r="Y521" s="376"/>
    </row>
    <row r="522" spans="2:25" x14ac:dyDescent="0.2">
      <c r="B522" s="376" t="s">
        <v>1002</v>
      </c>
      <c r="C522" s="376"/>
      <c r="D522" s="376"/>
      <c r="E522" s="376"/>
      <c r="F522" s="376"/>
      <c r="G522" s="376"/>
      <c r="H522" s="376"/>
      <c r="I522" s="376"/>
      <c r="J522" s="376"/>
      <c r="K522" s="376"/>
      <c r="L522" s="376"/>
      <c r="M522" s="376"/>
      <c r="N522" s="376"/>
      <c r="O522" s="376"/>
      <c r="P522" s="376"/>
      <c r="Q522" s="376"/>
      <c r="R522" s="376"/>
      <c r="S522" s="376"/>
      <c r="T522" s="376"/>
      <c r="U522" s="376"/>
      <c r="V522" s="376"/>
      <c r="W522" s="376"/>
      <c r="X522" s="376"/>
      <c r="Y522" s="376"/>
    </row>
    <row r="523" spans="2:25" x14ac:dyDescent="0.2">
      <c r="B523" s="376" t="s">
        <v>1003</v>
      </c>
      <c r="C523" s="376"/>
      <c r="D523" s="376"/>
      <c r="E523" s="376"/>
      <c r="F523" s="376"/>
      <c r="G523" s="376"/>
      <c r="H523" s="376"/>
      <c r="I523" s="376"/>
      <c r="J523" s="376"/>
      <c r="K523" s="376"/>
      <c r="L523" s="376"/>
      <c r="M523" s="376"/>
      <c r="N523" s="376"/>
      <c r="O523" s="376"/>
      <c r="P523" s="376"/>
      <c r="Q523" s="376"/>
      <c r="R523" s="376"/>
      <c r="S523" s="376"/>
      <c r="T523" s="376"/>
      <c r="U523" s="376"/>
      <c r="V523" s="376"/>
      <c r="W523" s="376"/>
      <c r="X523" s="376"/>
      <c r="Y523" s="376"/>
    </row>
    <row r="524" spans="2:25" x14ac:dyDescent="0.2">
      <c r="C524" s="376" t="s">
        <v>1004</v>
      </c>
      <c r="D524" s="376"/>
      <c r="E524" s="376"/>
      <c r="F524" s="376"/>
      <c r="G524" s="376"/>
      <c r="H524" s="376"/>
      <c r="I524" s="376"/>
      <c r="J524" s="376"/>
      <c r="K524" s="376"/>
      <c r="L524" s="376"/>
      <c r="M524" s="376"/>
      <c r="N524" s="376"/>
      <c r="O524" s="376"/>
      <c r="P524" s="376"/>
      <c r="Q524" s="376"/>
      <c r="R524" s="376"/>
      <c r="S524" s="376"/>
      <c r="T524" s="376"/>
      <c r="U524" s="376"/>
      <c r="V524" s="376"/>
      <c r="W524" s="376"/>
      <c r="X524" s="376"/>
      <c r="Y524" s="376"/>
    </row>
    <row r="525" spans="2:25" x14ac:dyDescent="0.2">
      <c r="B525" s="376" t="s">
        <v>1005</v>
      </c>
      <c r="C525" s="376"/>
      <c r="D525" s="376"/>
      <c r="E525" s="376"/>
      <c r="F525" s="376"/>
      <c r="G525" s="376"/>
      <c r="H525" s="376"/>
      <c r="I525" s="376"/>
      <c r="J525" s="376"/>
      <c r="K525" s="376"/>
      <c r="L525" s="376"/>
      <c r="M525" s="376"/>
      <c r="N525" s="376"/>
      <c r="O525" s="376"/>
      <c r="P525" s="376"/>
      <c r="Q525" s="376"/>
      <c r="R525" s="376"/>
      <c r="S525" s="376"/>
      <c r="T525" s="376"/>
      <c r="U525" s="376"/>
      <c r="V525" s="376"/>
      <c r="W525" s="376"/>
      <c r="X525" s="376"/>
      <c r="Y525" s="376"/>
    </row>
    <row r="526" spans="2:25" x14ac:dyDescent="0.2">
      <c r="B526" s="376"/>
      <c r="C526" s="376"/>
      <c r="D526" s="376" t="s">
        <v>1006</v>
      </c>
      <c r="E526" s="376"/>
      <c r="F526" s="376"/>
      <c r="G526" s="376"/>
      <c r="H526" s="376"/>
      <c r="I526" s="376"/>
      <c r="J526" s="376"/>
      <c r="K526" s="376"/>
      <c r="L526" s="376"/>
      <c r="M526" s="376"/>
      <c r="N526" s="376"/>
      <c r="O526" s="376"/>
      <c r="P526" s="376"/>
      <c r="Q526" s="376"/>
      <c r="R526" s="376"/>
      <c r="S526" s="376"/>
      <c r="T526" s="376"/>
      <c r="U526" s="376"/>
      <c r="V526" s="376"/>
      <c r="W526" s="376"/>
      <c r="X526" s="376"/>
      <c r="Y526" s="376"/>
    </row>
    <row r="527" spans="2:25" x14ac:dyDescent="0.2">
      <c r="B527" s="376" t="s">
        <v>1007</v>
      </c>
      <c r="C527" s="376"/>
      <c r="D527" s="376"/>
      <c r="E527" s="376"/>
      <c r="F527" s="376"/>
      <c r="G527" s="376"/>
      <c r="H527" s="376"/>
      <c r="I527" s="376"/>
      <c r="J527" s="376"/>
      <c r="K527" s="376"/>
      <c r="L527" s="376"/>
      <c r="M527" s="376"/>
      <c r="N527" s="376"/>
      <c r="O527" s="376"/>
      <c r="P527" s="376"/>
      <c r="Q527" s="376"/>
      <c r="R527" s="376"/>
      <c r="S527" s="376"/>
      <c r="T527" s="376"/>
      <c r="U527" s="376"/>
      <c r="V527" s="376"/>
      <c r="W527" s="376"/>
      <c r="X527" s="376"/>
      <c r="Y527" s="376"/>
    </row>
    <row r="528" spans="2:25" x14ac:dyDescent="0.2">
      <c r="B528" s="376" t="s">
        <v>1008</v>
      </c>
      <c r="C528" s="376"/>
      <c r="D528" s="376"/>
      <c r="E528" s="376"/>
      <c r="F528" s="376"/>
      <c r="G528" s="376"/>
      <c r="H528" s="376"/>
      <c r="I528" s="376"/>
      <c r="J528" s="376"/>
      <c r="K528" s="376"/>
      <c r="L528" s="376"/>
      <c r="M528" s="376"/>
      <c r="N528" s="376"/>
      <c r="O528" s="376"/>
      <c r="P528" s="376"/>
      <c r="Q528" s="376"/>
      <c r="R528" s="376"/>
      <c r="S528" s="376"/>
      <c r="T528" s="376"/>
      <c r="U528" s="376"/>
      <c r="V528" s="376"/>
      <c r="W528" s="376"/>
      <c r="X528" s="376"/>
      <c r="Y528" s="376"/>
    </row>
    <row r="529" spans="2:25" x14ac:dyDescent="0.2">
      <c r="C529" s="376"/>
      <c r="D529" s="376" t="s">
        <v>1009</v>
      </c>
      <c r="E529" s="376"/>
      <c r="F529" s="376"/>
      <c r="G529" s="376"/>
      <c r="H529" s="376"/>
      <c r="I529" s="376"/>
      <c r="J529" s="376"/>
      <c r="K529" s="376"/>
      <c r="L529" s="376"/>
      <c r="M529" s="376"/>
      <c r="N529" s="376"/>
      <c r="O529" s="376"/>
      <c r="P529" s="376"/>
      <c r="Q529" s="376"/>
      <c r="R529" s="376"/>
      <c r="S529" s="376"/>
      <c r="T529" s="376"/>
      <c r="U529" s="376"/>
      <c r="V529" s="376"/>
      <c r="W529" s="376"/>
      <c r="X529" s="376"/>
      <c r="Y529" s="376"/>
    </row>
    <row r="530" spans="2:25" x14ac:dyDescent="0.2">
      <c r="B530" s="376" t="s">
        <v>1010</v>
      </c>
      <c r="C530" s="376"/>
      <c r="D530" s="376"/>
      <c r="E530" s="376"/>
      <c r="F530" s="376"/>
      <c r="G530" s="376"/>
      <c r="H530" s="376"/>
      <c r="I530" s="376"/>
      <c r="J530" s="376"/>
      <c r="K530" s="376"/>
      <c r="L530" s="376"/>
      <c r="M530" s="376"/>
      <c r="N530" s="376"/>
      <c r="O530" s="376"/>
      <c r="P530" s="376"/>
      <c r="Q530" s="376"/>
      <c r="R530" s="376"/>
      <c r="S530" s="376"/>
      <c r="T530" s="376"/>
      <c r="U530" s="376"/>
      <c r="V530" s="376"/>
      <c r="W530" s="376"/>
      <c r="X530" s="376"/>
      <c r="Y530" s="376"/>
    </row>
    <row r="531" spans="2:25" x14ac:dyDescent="0.2">
      <c r="B531" s="376" t="s">
        <v>1011</v>
      </c>
      <c r="C531" s="376"/>
      <c r="D531" s="376"/>
      <c r="E531" s="376"/>
      <c r="F531" s="376"/>
      <c r="G531" s="376"/>
      <c r="H531" s="376"/>
      <c r="I531" s="376"/>
      <c r="J531" s="376"/>
      <c r="K531" s="376"/>
      <c r="L531" s="376"/>
      <c r="M531" s="376"/>
      <c r="N531" s="376"/>
      <c r="O531" s="376"/>
      <c r="P531" s="376"/>
      <c r="Q531" s="376"/>
      <c r="R531" s="376"/>
      <c r="S531" s="376"/>
      <c r="T531" s="376"/>
      <c r="U531" s="376"/>
      <c r="V531" s="376"/>
      <c r="W531" s="376"/>
      <c r="X531" s="376"/>
      <c r="Y531" s="376"/>
    </row>
    <row r="532" spans="2:25" x14ac:dyDescent="0.2">
      <c r="B532" s="376" t="s">
        <v>1012</v>
      </c>
      <c r="C532" s="376"/>
      <c r="D532" s="376"/>
      <c r="E532" s="376"/>
      <c r="F532" s="376"/>
      <c r="G532" s="376"/>
      <c r="H532" s="376"/>
      <c r="I532" s="376"/>
      <c r="J532" s="376"/>
      <c r="K532" s="376"/>
      <c r="L532" s="376"/>
      <c r="M532" s="376"/>
      <c r="N532" s="376"/>
      <c r="O532" s="376"/>
      <c r="P532" s="376"/>
      <c r="Q532" s="376"/>
      <c r="R532" s="376"/>
      <c r="S532" s="376"/>
      <c r="T532" s="376"/>
      <c r="U532" s="376"/>
      <c r="V532" s="376"/>
      <c r="W532" s="376"/>
      <c r="X532" s="376"/>
      <c r="Y532" s="376"/>
    </row>
    <row r="533" spans="2:25" x14ac:dyDescent="0.2">
      <c r="C533" s="376"/>
      <c r="D533" s="376" t="s">
        <v>1013</v>
      </c>
      <c r="E533" s="376"/>
      <c r="F533" s="376"/>
      <c r="G533" s="376"/>
      <c r="H533" s="376"/>
      <c r="I533" s="376"/>
      <c r="J533" s="376"/>
      <c r="K533" s="376"/>
      <c r="L533" s="376"/>
      <c r="M533" s="376"/>
      <c r="N533" s="376"/>
      <c r="O533" s="376"/>
      <c r="P533" s="376"/>
      <c r="Q533" s="376"/>
      <c r="R533" s="376"/>
      <c r="S533" s="376"/>
      <c r="T533" s="376"/>
      <c r="U533" s="376"/>
      <c r="V533" s="376"/>
      <c r="W533" s="376"/>
      <c r="X533" s="376"/>
      <c r="Y533" s="376"/>
    </row>
    <row r="534" spans="2:25" x14ac:dyDescent="0.2">
      <c r="B534" s="376" t="s">
        <v>1014</v>
      </c>
      <c r="C534" s="376"/>
      <c r="D534" s="376"/>
      <c r="E534" s="376"/>
      <c r="F534" s="376"/>
      <c r="G534" s="376"/>
      <c r="H534" s="376"/>
      <c r="I534" s="376"/>
      <c r="J534" s="376"/>
      <c r="K534" s="376"/>
      <c r="L534" s="376"/>
      <c r="M534" s="376"/>
      <c r="N534" s="376"/>
      <c r="O534" s="376"/>
      <c r="P534" s="376"/>
      <c r="Q534" s="376"/>
      <c r="R534" s="376"/>
      <c r="S534" s="376"/>
      <c r="T534" s="376"/>
      <c r="U534" s="376"/>
      <c r="V534" s="376"/>
      <c r="W534" s="376"/>
      <c r="X534" s="376"/>
      <c r="Y534" s="376"/>
    </row>
    <row r="535" spans="2:25" x14ac:dyDescent="0.2">
      <c r="C535" s="376"/>
      <c r="D535" s="376" t="s">
        <v>1015</v>
      </c>
      <c r="E535" s="376"/>
      <c r="F535" s="376"/>
      <c r="G535" s="376"/>
      <c r="H535" s="376"/>
      <c r="I535" s="376"/>
      <c r="J535" s="376"/>
      <c r="K535" s="376"/>
      <c r="L535" s="376"/>
      <c r="M535" s="376"/>
      <c r="N535" s="376"/>
      <c r="O535" s="376"/>
      <c r="P535" s="376"/>
      <c r="Q535" s="376"/>
      <c r="R535" s="376"/>
      <c r="S535" s="376"/>
      <c r="T535" s="376"/>
      <c r="U535" s="376"/>
      <c r="V535" s="376"/>
      <c r="W535" s="376"/>
      <c r="X535" s="376"/>
      <c r="Y535" s="376"/>
    </row>
    <row r="536" spans="2:25" x14ac:dyDescent="0.2">
      <c r="B536" s="376" t="s">
        <v>1016</v>
      </c>
      <c r="C536" s="376"/>
      <c r="D536" s="376"/>
      <c r="E536" s="376"/>
      <c r="F536" s="376"/>
      <c r="G536" s="376"/>
      <c r="H536" s="376"/>
      <c r="I536" s="376"/>
      <c r="J536" s="376"/>
      <c r="K536" s="376"/>
      <c r="L536" s="376"/>
      <c r="M536" s="376"/>
      <c r="N536" s="376"/>
      <c r="O536" s="376"/>
      <c r="P536" s="376"/>
      <c r="Q536" s="376"/>
      <c r="R536" s="376"/>
      <c r="S536" s="376"/>
      <c r="T536" s="376"/>
      <c r="U536" s="376"/>
      <c r="V536" s="376"/>
      <c r="W536" s="376"/>
      <c r="X536" s="376"/>
      <c r="Y536" s="376"/>
    </row>
    <row r="537" spans="2:25" x14ac:dyDescent="0.2">
      <c r="B537" s="376" t="s">
        <v>1017</v>
      </c>
      <c r="C537" s="376"/>
      <c r="D537" s="376"/>
      <c r="E537" s="376"/>
      <c r="F537" s="376"/>
      <c r="G537" s="376"/>
      <c r="H537" s="376"/>
      <c r="I537" s="376"/>
      <c r="J537" s="376"/>
      <c r="K537" s="376"/>
      <c r="L537" s="376"/>
      <c r="M537" s="376"/>
      <c r="N537" s="376"/>
      <c r="O537" s="376"/>
      <c r="P537" s="376"/>
      <c r="Q537" s="376"/>
      <c r="R537" s="376"/>
      <c r="S537" s="376"/>
      <c r="T537" s="376"/>
      <c r="U537" s="376"/>
      <c r="V537" s="376"/>
      <c r="W537" s="376"/>
      <c r="X537" s="376"/>
      <c r="Y537" s="376"/>
    </row>
    <row r="538" spans="2:25" x14ac:dyDescent="0.2">
      <c r="C538" s="376"/>
      <c r="D538" s="377" t="s">
        <v>1840</v>
      </c>
      <c r="E538" s="376"/>
      <c r="F538" s="376"/>
      <c r="G538" s="376"/>
      <c r="H538" s="376"/>
      <c r="I538" s="376"/>
      <c r="J538" s="376"/>
      <c r="K538" s="376"/>
      <c r="L538" s="376"/>
      <c r="M538" s="376"/>
      <c r="N538" s="376"/>
      <c r="O538" s="376"/>
      <c r="P538" s="376"/>
      <c r="Q538" s="376"/>
      <c r="R538" s="376"/>
      <c r="S538" s="376"/>
      <c r="T538" s="376"/>
      <c r="U538" s="376"/>
      <c r="V538" s="376"/>
      <c r="W538" s="376"/>
      <c r="X538" s="376"/>
      <c r="Y538" s="376"/>
    </row>
    <row r="539" spans="2:25" x14ac:dyDescent="0.2">
      <c r="B539" s="377" t="s">
        <v>1839</v>
      </c>
      <c r="C539" s="376"/>
      <c r="D539" s="376"/>
      <c r="E539" s="376"/>
      <c r="F539" s="376"/>
      <c r="G539" s="376"/>
      <c r="H539" s="376"/>
      <c r="I539" s="376"/>
      <c r="J539" s="376"/>
      <c r="K539" s="376"/>
      <c r="L539" s="376"/>
      <c r="M539" s="376"/>
      <c r="N539" s="376"/>
      <c r="O539" s="376"/>
      <c r="P539" s="376"/>
      <c r="Q539" s="376"/>
      <c r="R539" s="376"/>
      <c r="S539" s="376"/>
      <c r="T539" s="376"/>
      <c r="U539" s="376"/>
      <c r="V539" s="376"/>
      <c r="W539" s="376"/>
      <c r="X539" s="376"/>
      <c r="Y539" s="376"/>
    </row>
    <row r="540" spans="2:25" x14ac:dyDescent="0.2">
      <c r="B540" s="376" t="s">
        <v>1020</v>
      </c>
      <c r="C540" s="376"/>
      <c r="D540" s="376"/>
      <c r="E540" s="376"/>
      <c r="F540" s="376"/>
      <c r="G540" s="376"/>
      <c r="H540" s="376"/>
      <c r="I540" s="376"/>
      <c r="J540" s="376"/>
      <c r="K540" s="376"/>
      <c r="L540" s="376"/>
      <c r="M540" s="376"/>
      <c r="N540" s="376"/>
      <c r="O540" s="376"/>
      <c r="P540" s="376"/>
      <c r="Q540" s="376"/>
      <c r="R540" s="376"/>
      <c r="S540" s="376"/>
      <c r="T540" s="376"/>
      <c r="U540" s="376"/>
      <c r="V540" s="376"/>
      <c r="W540" s="376"/>
      <c r="X540" s="376"/>
      <c r="Y540" s="376"/>
    </row>
    <row r="541" spans="2:25" x14ac:dyDescent="0.2">
      <c r="C541" s="402" t="s">
        <v>264</v>
      </c>
      <c r="E541" s="376"/>
      <c r="F541" s="376"/>
      <c r="G541" s="376"/>
      <c r="H541" s="376"/>
      <c r="I541" s="376"/>
      <c r="J541" s="376"/>
      <c r="K541" s="376"/>
      <c r="L541" s="376"/>
      <c r="M541" s="376"/>
      <c r="N541" s="376"/>
      <c r="O541" s="376"/>
      <c r="P541" s="376"/>
      <c r="Q541" s="376"/>
      <c r="R541" s="376"/>
      <c r="S541" s="376"/>
      <c r="T541" s="376"/>
      <c r="U541" s="376"/>
      <c r="V541" s="376"/>
      <c r="W541" s="376"/>
      <c r="X541" s="376"/>
      <c r="Y541" s="376"/>
    </row>
    <row r="542" spans="2:25" x14ac:dyDescent="0.2">
      <c r="C542" s="376" t="s">
        <v>1021</v>
      </c>
      <c r="D542" s="376"/>
      <c r="E542" s="376"/>
      <c r="F542" s="376"/>
      <c r="G542" s="376"/>
      <c r="H542" s="376"/>
      <c r="I542" s="376"/>
      <c r="J542" s="376"/>
      <c r="K542" s="376"/>
      <c r="L542" s="376"/>
      <c r="M542" s="376"/>
      <c r="N542" s="376"/>
      <c r="O542" s="376"/>
      <c r="P542" s="376"/>
      <c r="Q542" s="376"/>
      <c r="R542" s="376"/>
      <c r="S542" s="376"/>
      <c r="T542" s="376"/>
      <c r="U542" s="376"/>
      <c r="V542" s="376"/>
      <c r="W542" s="376"/>
      <c r="X542" s="376"/>
      <c r="Y542" s="376"/>
    </row>
    <row r="543" spans="2:25" x14ac:dyDescent="0.2">
      <c r="B543" s="376" t="s">
        <v>1022</v>
      </c>
      <c r="C543" s="376"/>
      <c r="D543" s="376"/>
      <c r="E543" s="376"/>
      <c r="F543" s="376"/>
      <c r="G543" s="376"/>
      <c r="H543" s="376"/>
      <c r="I543" s="376"/>
      <c r="J543" s="376"/>
      <c r="K543" s="376"/>
      <c r="L543" s="376"/>
      <c r="M543" s="376"/>
      <c r="N543" s="376"/>
      <c r="O543" s="376"/>
      <c r="P543" s="376"/>
      <c r="Q543" s="376"/>
      <c r="R543" s="376"/>
      <c r="S543" s="376"/>
      <c r="T543" s="376"/>
      <c r="U543" s="376"/>
      <c r="V543" s="376"/>
      <c r="W543" s="376"/>
      <c r="X543" s="376"/>
      <c r="Y543" s="376"/>
    </row>
    <row r="544" spans="2:25" x14ac:dyDescent="0.2">
      <c r="B544" s="376" t="s">
        <v>1023</v>
      </c>
      <c r="C544" s="376"/>
      <c r="D544" s="376"/>
      <c r="E544" s="376"/>
      <c r="F544" s="376"/>
      <c r="G544" s="376"/>
      <c r="H544" s="376"/>
      <c r="I544" s="376"/>
      <c r="J544" s="376"/>
      <c r="K544" s="376"/>
      <c r="L544" s="376"/>
      <c r="M544" s="376"/>
      <c r="N544" s="376"/>
      <c r="O544" s="376"/>
      <c r="P544" s="376"/>
      <c r="Q544" s="376"/>
      <c r="R544" s="376"/>
      <c r="S544" s="376"/>
      <c r="T544" s="376"/>
      <c r="U544" s="376"/>
      <c r="V544" s="376"/>
      <c r="W544" s="376"/>
      <c r="X544" s="376"/>
      <c r="Y544" s="376"/>
    </row>
    <row r="545" spans="2:26" x14ac:dyDescent="0.2">
      <c r="C545" s="376"/>
      <c r="D545" s="376"/>
      <c r="E545" s="376"/>
      <c r="F545" s="376"/>
      <c r="G545" s="376"/>
      <c r="H545" s="376"/>
      <c r="I545" s="376"/>
      <c r="J545" s="376"/>
      <c r="K545" s="376"/>
      <c r="L545" s="376"/>
      <c r="M545" s="376"/>
      <c r="N545" s="376"/>
      <c r="O545" s="376"/>
      <c r="P545" s="376"/>
      <c r="Q545" s="376"/>
      <c r="R545" s="376"/>
      <c r="S545" s="376"/>
      <c r="T545" s="376"/>
      <c r="U545" s="376"/>
      <c r="V545" s="376"/>
      <c r="W545" s="376"/>
      <c r="X545" s="376"/>
      <c r="Y545" s="376"/>
    </row>
    <row r="546" spans="2:26" x14ac:dyDescent="0.2">
      <c r="C546" s="376" t="s">
        <v>1024</v>
      </c>
      <c r="D546" s="376"/>
      <c r="E546" s="376"/>
      <c r="F546" s="376"/>
      <c r="G546" s="376"/>
      <c r="H546" s="376"/>
      <c r="I546" s="376"/>
      <c r="J546" s="376"/>
      <c r="K546" s="376"/>
      <c r="L546" s="376"/>
      <c r="M546" s="376"/>
      <c r="N546" s="376"/>
      <c r="O546" s="376"/>
      <c r="P546" s="376"/>
      <c r="Q546" s="376"/>
      <c r="R546" s="376"/>
      <c r="S546" s="376"/>
      <c r="T546" s="376"/>
      <c r="U546" s="376"/>
      <c r="V546" s="376"/>
      <c r="W546" s="376"/>
      <c r="X546" s="376"/>
      <c r="Y546" s="376"/>
    </row>
    <row r="547" spans="2:26" x14ac:dyDescent="0.2">
      <c r="B547" s="376" t="s">
        <v>1025</v>
      </c>
      <c r="C547" s="376"/>
      <c r="D547" s="376"/>
      <c r="E547" s="376"/>
      <c r="F547" s="376"/>
      <c r="G547" s="376"/>
      <c r="H547" s="376"/>
      <c r="I547" s="376"/>
      <c r="J547" s="376"/>
      <c r="K547" s="376"/>
      <c r="L547" s="376"/>
      <c r="M547" s="376"/>
      <c r="N547" s="376"/>
      <c r="O547" s="376"/>
      <c r="P547" s="376"/>
      <c r="Q547" s="376"/>
      <c r="R547" s="376"/>
      <c r="S547" s="376"/>
      <c r="T547" s="376"/>
      <c r="U547" s="376"/>
      <c r="V547" s="376"/>
      <c r="W547" s="376"/>
      <c r="X547" s="376"/>
      <c r="Y547" s="376"/>
    </row>
    <row r="548" spans="2:26" x14ac:dyDescent="0.2">
      <c r="B548" s="376" t="s">
        <v>1026</v>
      </c>
      <c r="C548" s="376"/>
      <c r="D548" s="376"/>
      <c r="E548" s="376"/>
      <c r="F548" s="376"/>
      <c r="G548" s="376"/>
      <c r="H548" s="376"/>
      <c r="I548" s="376"/>
      <c r="J548" s="376"/>
      <c r="K548" s="376"/>
      <c r="L548" s="376"/>
      <c r="M548" s="376"/>
      <c r="N548" s="376"/>
      <c r="O548" s="376"/>
      <c r="P548" s="376"/>
      <c r="Q548" s="376"/>
      <c r="R548" s="376"/>
      <c r="S548" s="376"/>
      <c r="T548" s="376"/>
      <c r="U548" s="376"/>
      <c r="V548" s="376"/>
      <c r="W548" s="376"/>
      <c r="X548" s="376"/>
      <c r="Y548" s="376"/>
    </row>
    <row r="549" spans="2:26" x14ac:dyDescent="0.2">
      <c r="B549" s="376" t="s">
        <v>1027</v>
      </c>
      <c r="C549" s="376"/>
      <c r="D549" s="376"/>
      <c r="E549" s="376"/>
      <c r="F549" s="376"/>
      <c r="G549" s="376"/>
      <c r="H549" s="376"/>
      <c r="I549" s="376"/>
      <c r="J549" s="376"/>
      <c r="K549" s="376"/>
      <c r="L549" s="376"/>
      <c r="M549" s="376"/>
      <c r="N549" s="376"/>
      <c r="O549" s="376"/>
      <c r="P549" s="376"/>
      <c r="Q549" s="376"/>
      <c r="R549" s="376"/>
      <c r="S549" s="376"/>
      <c r="T549" s="376"/>
      <c r="U549" s="376"/>
      <c r="V549" s="376"/>
      <c r="W549" s="376"/>
      <c r="X549" s="376"/>
      <c r="Y549" s="376"/>
    </row>
    <row r="550" spans="2:26" x14ac:dyDescent="0.2">
      <c r="C550" s="376" t="s">
        <v>1028</v>
      </c>
      <c r="D550" s="376"/>
      <c r="E550" s="376"/>
      <c r="F550" s="376"/>
      <c r="G550" s="376"/>
      <c r="H550" s="376"/>
      <c r="I550" s="376"/>
      <c r="J550" s="376"/>
      <c r="K550" s="376"/>
      <c r="L550" s="376"/>
      <c r="M550" s="376"/>
      <c r="N550" s="376"/>
      <c r="O550" s="376"/>
      <c r="P550" s="376"/>
      <c r="Q550" s="376"/>
      <c r="R550" s="376"/>
      <c r="S550" s="376"/>
      <c r="T550" s="376"/>
      <c r="U550" s="376"/>
      <c r="V550" s="376"/>
      <c r="W550" s="376"/>
      <c r="X550" s="376"/>
      <c r="Y550" s="376"/>
    </row>
    <row r="551" spans="2:26" x14ac:dyDescent="0.2">
      <c r="B551" s="376" t="s">
        <v>1029</v>
      </c>
      <c r="C551" s="376"/>
      <c r="D551" s="376"/>
      <c r="E551" s="376"/>
      <c r="F551" s="376"/>
      <c r="G551" s="376"/>
      <c r="H551" s="376"/>
      <c r="I551" s="376"/>
      <c r="J551" s="376"/>
      <c r="K551" s="376"/>
      <c r="L551" s="376"/>
      <c r="M551" s="376"/>
      <c r="N551" s="376"/>
      <c r="O551" s="376"/>
      <c r="P551" s="376"/>
      <c r="Q551" s="376"/>
      <c r="R551" s="376"/>
      <c r="S551" s="376"/>
      <c r="T551" s="376"/>
      <c r="U551" s="376"/>
      <c r="V551" s="376"/>
      <c r="W551" s="376"/>
      <c r="X551" s="376"/>
      <c r="Y551" s="376"/>
    </row>
    <row r="552" spans="2:26" x14ac:dyDescent="0.2">
      <c r="B552" s="376" t="s">
        <v>1030</v>
      </c>
      <c r="C552" s="376"/>
      <c r="D552" s="376"/>
      <c r="E552" s="376"/>
      <c r="F552" s="376"/>
      <c r="G552" s="376"/>
      <c r="H552" s="376"/>
      <c r="I552" s="376"/>
      <c r="J552" s="376"/>
      <c r="K552" s="376"/>
      <c r="L552" s="376"/>
      <c r="M552" s="376"/>
      <c r="N552" s="376"/>
      <c r="O552" s="376"/>
      <c r="P552" s="376"/>
      <c r="Q552" s="376"/>
      <c r="R552" s="376"/>
      <c r="S552" s="376"/>
      <c r="T552" s="376"/>
      <c r="U552" s="376"/>
      <c r="V552" s="376"/>
      <c r="W552" s="376"/>
      <c r="X552" s="376"/>
      <c r="Y552" s="376"/>
    </row>
    <row r="553" spans="2:26" x14ac:dyDescent="0.2">
      <c r="B553" s="376" t="s">
        <v>1031</v>
      </c>
      <c r="C553" s="376"/>
      <c r="D553" s="376"/>
      <c r="E553" s="376"/>
      <c r="F553" s="376"/>
      <c r="G553" s="376"/>
      <c r="H553" s="376"/>
      <c r="I553" s="376"/>
      <c r="J553" s="376"/>
      <c r="K553" s="376"/>
      <c r="L553" s="376"/>
      <c r="M553" s="376"/>
      <c r="N553" s="376"/>
      <c r="O553" s="376"/>
      <c r="P553" s="376"/>
      <c r="Q553" s="376"/>
      <c r="R553" s="376"/>
      <c r="S553" s="376"/>
      <c r="T553" s="376"/>
      <c r="U553" s="376"/>
      <c r="V553" s="376"/>
      <c r="W553" s="376"/>
      <c r="X553" s="376"/>
      <c r="Y553" s="376"/>
    </row>
    <row r="554" spans="2:26" x14ac:dyDescent="0.2">
      <c r="B554" s="376" t="s">
        <v>1032</v>
      </c>
      <c r="C554" s="376"/>
      <c r="D554" s="376"/>
      <c r="E554" s="376"/>
      <c r="F554" s="376"/>
      <c r="G554" s="376"/>
      <c r="H554" s="376"/>
      <c r="I554" s="376"/>
      <c r="J554" s="376"/>
      <c r="K554" s="376"/>
      <c r="L554" s="376"/>
      <c r="M554" s="376"/>
      <c r="N554" s="376"/>
      <c r="O554" s="376"/>
      <c r="P554" s="376"/>
      <c r="Q554" s="376"/>
      <c r="R554" s="376"/>
      <c r="S554" s="376"/>
      <c r="T554" s="376"/>
      <c r="U554" s="376"/>
      <c r="V554" s="376"/>
      <c r="W554" s="376"/>
      <c r="X554" s="376"/>
      <c r="Y554" s="376"/>
    </row>
    <row r="555" spans="2:26" x14ac:dyDescent="0.2">
      <c r="B555" s="376" t="s">
        <v>1033</v>
      </c>
      <c r="C555" s="376"/>
      <c r="D555" s="376"/>
      <c r="E555" s="376"/>
      <c r="F555" s="376"/>
      <c r="G555" s="376"/>
      <c r="H555" s="376"/>
      <c r="I555" s="376"/>
      <c r="J555" s="376"/>
      <c r="K555" s="376"/>
      <c r="L555" s="376"/>
      <c r="M555" s="376"/>
      <c r="N555" s="376"/>
      <c r="O555" s="376"/>
      <c r="P555" s="376"/>
      <c r="Q555" s="376"/>
      <c r="R555" s="376"/>
      <c r="S555" s="376"/>
      <c r="T555" s="376"/>
      <c r="U555" s="376"/>
      <c r="V555" s="376"/>
      <c r="W555" s="376"/>
      <c r="X555" s="376"/>
      <c r="Y555" s="376"/>
    </row>
    <row r="556" spans="2:26" x14ac:dyDescent="0.2">
      <c r="B556" s="376" t="s">
        <v>1034</v>
      </c>
      <c r="C556" s="376"/>
      <c r="D556" s="376"/>
      <c r="E556" s="376"/>
      <c r="F556" s="376"/>
      <c r="G556" s="376"/>
      <c r="H556" s="376"/>
      <c r="I556" s="376"/>
      <c r="J556" s="376"/>
      <c r="K556" s="376"/>
      <c r="L556" s="376"/>
      <c r="M556" s="376"/>
      <c r="N556" s="376"/>
      <c r="O556" s="376"/>
      <c r="P556" s="376"/>
      <c r="Q556" s="376"/>
      <c r="R556" s="376"/>
      <c r="S556" s="376"/>
      <c r="T556" s="376"/>
      <c r="U556" s="376"/>
      <c r="V556" s="376"/>
      <c r="W556" s="376"/>
      <c r="X556" s="376"/>
      <c r="Y556" s="376"/>
    </row>
    <row r="557" spans="2:26" x14ac:dyDescent="0.2">
      <c r="B557" s="376" t="s">
        <v>1035</v>
      </c>
      <c r="C557" s="376"/>
      <c r="D557" s="376"/>
      <c r="E557" s="376"/>
      <c r="F557" s="376"/>
      <c r="G557" s="376"/>
      <c r="H557" s="376"/>
      <c r="I557" s="376"/>
      <c r="J557" s="376"/>
      <c r="K557" s="376"/>
      <c r="L557" s="376"/>
      <c r="M557" s="376"/>
      <c r="N557" s="376"/>
      <c r="O557" s="376"/>
      <c r="P557" s="376"/>
      <c r="Q557" s="376"/>
      <c r="R557" s="376"/>
      <c r="S557" s="376"/>
      <c r="T557" s="376"/>
      <c r="U557" s="376"/>
      <c r="V557" s="376"/>
      <c r="W557" s="376"/>
      <c r="X557" s="376"/>
      <c r="Y557" s="376"/>
    </row>
    <row r="558" spans="2:26" x14ac:dyDescent="0.2">
      <c r="B558" s="376"/>
      <c r="C558" s="376"/>
      <c r="D558" s="376"/>
      <c r="E558" s="376"/>
      <c r="F558" s="376"/>
      <c r="G558" s="376"/>
      <c r="H558" s="376"/>
      <c r="I558" s="376"/>
      <c r="J558" s="376"/>
      <c r="K558" s="376"/>
      <c r="L558" s="376"/>
      <c r="M558" s="376"/>
      <c r="N558" s="376"/>
      <c r="O558" s="376"/>
      <c r="P558" s="376"/>
      <c r="Q558" s="376"/>
      <c r="R558" s="376"/>
      <c r="S558" s="376"/>
      <c r="T558" s="376"/>
      <c r="U558" s="376"/>
      <c r="V558" s="376"/>
      <c r="W558" s="376"/>
      <c r="X558" s="376"/>
      <c r="Y558" s="376"/>
    </row>
    <row r="559" spans="2:26" x14ac:dyDescent="0.2">
      <c r="C559" s="552"/>
      <c r="D559" s="451"/>
      <c r="E559" s="451"/>
      <c r="F559" s="451"/>
      <c r="G559" s="451"/>
      <c r="H559" s="553"/>
      <c r="I559" s="545" t="s">
        <v>1041</v>
      </c>
      <c r="J559" s="399"/>
      <c r="K559" s="575"/>
      <c r="L559" s="575"/>
      <c r="M559" s="575"/>
      <c r="N559" s="575"/>
      <c r="O559" s="575"/>
      <c r="P559" s="568" t="s">
        <v>1047</v>
      </c>
      <c r="Q559" s="575" t="s">
        <v>1048</v>
      </c>
      <c r="R559" s="575"/>
      <c r="S559" s="575"/>
      <c r="T559" s="575"/>
      <c r="U559" s="575"/>
      <c r="V559" s="575"/>
      <c r="W559" s="376"/>
      <c r="X559" s="376"/>
      <c r="Y559" s="376"/>
      <c r="Z559" s="376"/>
    </row>
    <row r="560" spans="2:26" x14ac:dyDescent="0.2">
      <c r="C560" s="548" t="s">
        <v>1036</v>
      </c>
      <c r="D560" s="452"/>
      <c r="E560" s="452"/>
      <c r="F560" s="452"/>
      <c r="G560" s="452"/>
      <c r="H560" s="549"/>
      <c r="I560" s="546"/>
      <c r="J560" s="401"/>
      <c r="K560" s="548" t="s">
        <v>1042</v>
      </c>
      <c r="L560" s="452"/>
      <c r="M560" s="452"/>
      <c r="N560" s="452"/>
      <c r="O560" s="549"/>
      <c r="P560" s="569"/>
      <c r="Q560" s="573" t="s">
        <v>1049</v>
      </c>
      <c r="R560" s="573"/>
      <c r="S560" s="573"/>
      <c r="T560" s="573"/>
      <c r="U560" s="573"/>
      <c r="V560" s="573"/>
      <c r="W560" s="376"/>
      <c r="X560" s="376"/>
      <c r="Y560" s="376"/>
      <c r="Z560" s="376"/>
    </row>
    <row r="561" spans="2:26" x14ac:dyDescent="0.2">
      <c r="C561" s="548" t="s">
        <v>1037</v>
      </c>
      <c r="D561" s="452"/>
      <c r="E561" s="452"/>
      <c r="F561" s="452"/>
      <c r="G561" s="452"/>
      <c r="H561" s="549"/>
      <c r="I561" s="546"/>
      <c r="J561" s="401"/>
      <c r="K561" s="548" t="s">
        <v>1043</v>
      </c>
      <c r="L561" s="452"/>
      <c r="M561" s="452"/>
      <c r="N561" s="452"/>
      <c r="O561" s="549"/>
      <c r="P561" s="569"/>
      <c r="Q561" s="573" t="s">
        <v>1050</v>
      </c>
      <c r="R561" s="573"/>
      <c r="S561" s="573"/>
      <c r="T561" s="573"/>
      <c r="U561" s="573"/>
      <c r="V561" s="573"/>
      <c r="W561" s="376"/>
      <c r="X561" s="376"/>
      <c r="Y561" s="376"/>
      <c r="Z561" s="376"/>
    </row>
    <row r="562" spans="2:26" x14ac:dyDescent="0.2">
      <c r="C562" s="548" t="s">
        <v>1038</v>
      </c>
      <c r="D562" s="452"/>
      <c r="E562" s="452"/>
      <c r="F562" s="452"/>
      <c r="G562" s="452"/>
      <c r="H562" s="549"/>
      <c r="I562" s="546"/>
      <c r="J562" s="401"/>
      <c r="K562" s="548" t="s">
        <v>1044</v>
      </c>
      <c r="L562" s="452"/>
      <c r="M562" s="452"/>
      <c r="N562" s="452"/>
      <c r="O562" s="549"/>
      <c r="P562" s="569"/>
      <c r="Q562" s="573" t="s">
        <v>1051</v>
      </c>
      <c r="R562" s="573"/>
      <c r="S562" s="573"/>
      <c r="T562" s="573"/>
      <c r="U562" s="573"/>
      <c r="V562" s="573"/>
      <c r="W562" s="376"/>
      <c r="X562" s="376"/>
      <c r="Y562" s="376"/>
      <c r="Z562" s="376"/>
    </row>
    <row r="563" spans="2:26" x14ac:dyDescent="0.2">
      <c r="C563" s="548" t="s">
        <v>1039</v>
      </c>
      <c r="D563" s="452"/>
      <c r="E563" s="452"/>
      <c r="F563" s="452"/>
      <c r="G563" s="452"/>
      <c r="H563" s="549"/>
      <c r="I563" s="546"/>
      <c r="J563" s="401"/>
      <c r="K563" s="548" t="s">
        <v>1045</v>
      </c>
      <c r="L563" s="452"/>
      <c r="M563" s="452"/>
      <c r="N563" s="452"/>
      <c r="O563" s="549"/>
      <c r="P563" s="569"/>
      <c r="Q563" s="573" t="s">
        <v>1052</v>
      </c>
      <c r="R563" s="573"/>
      <c r="S563" s="573"/>
      <c r="T563" s="573"/>
      <c r="U563" s="573"/>
      <c r="V563" s="573"/>
      <c r="W563" s="376"/>
      <c r="X563" s="376"/>
      <c r="Y563" s="376"/>
      <c r="Z563" s="376"/>
    </row>
    <row r="564" spans="2:26" x14ac:dyDescent="0.2">
      <c r="C564" s="548" t="s">
        <v>1040</v>
      </c>
      <c r="D564" s="452"/>
      <c r="E564" s="452"/>
      <c r="F564" s="452"/>
      <c r="G564" s="452"/>
      <c r="H564" s="549"/>
      <c r="I564" s="546"/>
      <c r="J564" s="401"/>
      <c r="K564" s="548" t="s">
        <v>1046</v>
      </c>
      <c r="L564" s="452"/>
      <c r="M564" s="452"/>
      <c r="N564" s="452"/>
      <c r="O564" s="549"/>
      <c r="P564" s="569"/>
      <c r="Q564" s="573" t="s">
        <v>1053</v>
      </c>
      <c r="R564" s="573"/>
      <c r="S564" s="573"/>
      <c r="T564" s="573"/>
      <c r="U564" s="573"/>
      <c r="V564" s="573"/>
      <c r="W564" s="376"/>
      <c r="X564" s="376"/>
      <c r="Y564" s="376"/>
      <c r="Z564" s="376"/>
    </row>
    <row r="565" spans="2:26" x14ac:dyDescent="0.2">
      <c r="C565" s="565"/>
      <c r="D565" s="566"/>
      <c r="E565" s="566"/>
      <c r="F565" s="566"/>
      <c r="G565" s="566"/>
      <c r="H565" s="567"/>
      <c r="I565" s="547"/>
      <c r="J565" s="400"/>
      <c r="K565" s="574"/>
      <c r="L565" s="574"/>
      <c r="M565" s="574"/>
      <c r="N565" s="574"/>
      <c r="O565" s="574"/>
      <c r="P565" s="570"/>
      <c r="Q565" s="574" t="s">
        <v>1054</v>
      </c>
      <c r="R565" s="574"/>
      <c r="S565" s="574"/>
      <c r="T565" s="574"/>
      <c r="U565" s="574"/>
      <c r="V565" s="574"/>
      <c r="W565" s="376"/>
      <c r="X565" s="376"/>
      <c r="Y565" s="376"/>
      <c r="Z565" s="376"/>
    </row>
    <row r="566" spans="2:26" x14ac:dyDescent="0.2">
      <c r="C566" s="376"/>
      <c r="D566" s="376"/>
      <c r="E566" s="376"/>
      <c r="F566" s="376"/>
      <c r="G566" s="376"/>
      <c r="H566" s="376"/>
      <c r="I566" s="376"/>
      <c r="J566" s="376"/>
      <c r="K566" s="376"/>
      <c r="L566" s="376"/>
      <c r="M566" s="376"/>
      <c r="N566" s="376"/>
      <c r="O566" s="376"/>
      <c r="P566" s="376"/>
      <c r="Q566" s="376"/>
      <c r="R566" s="376"/>
      <c r="S566" s="376"/>
      <c r="T566" s="376"/>
      <c r="U566" s="376"/>
      <c r="V566" s="376"/>
      <c r="W566" s="376"/>
      <c r="X566" s="376"/>
      <c r="Y566" s="376"/>
    </row>
    <row r="567" spans="2:26" x14ac:dyDescent="0.2">
      <c r="C567" s="376" t="s">
        <v>1055</v>
      </c>
      <c r="E567" s="376"/>
      <c r="F567" s="376"/>
      <c r="G567" s="376"/>
      <c r="H567" s="376"/>
      <c r="I567" s="376"/>
      <c r="J567" s="376"/>
      <c r="K567" s="376"/>
      <c r="L567" s="376"/>
      <c r="M567" s="376"/>
      <c r="N567" s="376"/>
      <c r="O567" s="376"/>
      <c r="P567" s="376"/>
      <c r="Q567" s="376"/>
      <c r="R567" s="376"/>
      <c r="S567" s="376"/>
      <c r="T567" s="376"/>
      <c r="U567" s="376"/>
      <c r="V567" s="376"/>
      <c r="W567" s="376"/>
      <c r="X567" s="376"/>
      <c r="Y567" s="376"/>
    </row>
    <row r="568" spans="2:26" x14ac:dyDescent="0.2">
      <c r="B568" s="376" t="s">
        <v>1056</v>
      </c>
      <c r="C568" s="376"/>
      <c r="D568" s="376"/>
      <c r="E568" s="376"/>
      <c r="F568" s="376"/>
      <c r="G568" s="376"/>
      <c r="H568" s="376"/>
      <c r="I568" s="376"/>
      <c r="J568" s="376"/>
      <c r="K568" s="376"/>
      <c r="L568" s="376"/>
      <c r="M568" s="376"/>
      <c r="N568" s="376"/>
      <c r="O568" s="376"/>
      <c r="P568" s="376"/>
      <c r="Q568" s="376"/>
      <c r="R568" s="376"/>
      <c r="S568" s="376"/>
      <c r="T568" s="376"/>
      <c r="U568" s="376"/>
      <c r="V568" s="376"/>
      <c r="W568" s="376"/>
      <c r="X568" s="376"/>
      <c r="Y568" s="376"/>
    </row>
    <row r="569" spans="2:26" x14ac:dyDescent="0.2">
      <c r="B569" s="376" t="s">
        <v>1057</v>
      </c>
      <c r="C569" s="376"/>
      <c r="D569" s="376"/>
      <c r="E569" s="376"/>
      <c r="F569" s="376"/>
      <c r="G569" s="376"/>
      <c r="H569" s="376"/>
      <c r="I569" s="376"/>
      <c r="J569" s="376"/>
      <c r="K569" s="376"/>
      <c r="L569" s="376"/>
      <c r="M569" s="376"/>
      <c r="N569" s="376"/>
      <c r="O569" s="376"/>
      <c r="P569" s="376"/>
      <c r="Q569" s="376"/>
      <c r="R569" s="376"/>
      <c r="S569" s="376"/>
      <c r="T569" s="376"/>
      <c r="U569" s="376"/>
      <c r="V569" s="376"/>
      <c r="W569" s="376"/>
      <c r="X569" s="376"/>
      <c r="Y569" s="376"/>
    </row>
    <row r="570" spans="2:26" x14ac:dyDescent="0.2">
      <c r="B570" s="376" t="s">
        <v>1058</v>
      </c>
      <c r="C570" s="376"/>
      <c r="D570" s="376"/>
      <c r="E570" s="376"/>
      <c r="F570" s="376"/>
      <c r="G570" s="376"/>
      <c r="H570" s="376"/>
      <c r="I570" s="376"/>
      <c r="J570" s="376"/>
      <c r="K570" s="376"/>
      <c r="L570" s="376"/>
      <c r="M570" s="376"/>
      <c r="N570" s="376"/>
      <c r="O570" s="376"/>
      <c r="P570" s="376"/>
      <c r="Q570" s="376"/>
      <c r="R570" s="376"/>
      <c r="S570" s="376"/>
      <c r="T570" s="376"/>
      <c r="U570" s="376"/>
      <c r="V570" s="376"/>
      <c r="W570" s="376"/>
      <c r="X570" s="376"/>
      <c r="Y570" s="376"/>
    </row>
    <row r="571" spans="2:26" x14ac:dyDescent="0.2">
      <c r="B571" s="376" t="s">
        <v>1059</v>
      </c>
      <c r="C571" s="376"/>
      <c r="D571" s="376"/>
      <c r="E571" s="376"/>
      <c r="F571" s="376"/>
      <c r="G571" s="376"/>
      <c r="H571" s="376"/>
      <c r="I571" s="376"/>
      <c r="J571" s="376"/>
      <c r="K571" s="376"/>
      <c r="L571" s="376"/>
      <c r="M571" s="376"/>
      <c r="N571" s="376"/>
      <c r="O571" s="376"/>
      <c r="P571" s="376"/>
      <c r="Q571" s="376"/>
      <c r="R571" s="376"/>
      <c r="S571" s="376"/>
      <c r="T571" s="376"/>
      <c r="U571" s="376"/>
      <c r="V571" s="376"/>
      <c r="W571" s="376"/>
      <c r="X571" s="376"/>
      <c r="Y571" s="376"/>
    </row>
    <row r="572" spans="2:26" x14ac:dyDescent="0.2">
      <c r="C572" s="376"/>
      <c r="D572" s="376"/>
      <c r="E572" s="376"/>
      <c r="F572" s="376"/>
      <c r="G572" s="376"/>
      <c r="H572" s="376"/>
      <c r="I572" s="376"/>
      <c r="J572" s="376"/>
      <c r="K572" s="376"/>
      <c r="L572" s="376"/>
      <c r="M572" s="376"/>
      <c r="N572" s="376"/>
      <c r="O572" s="376"/>
      <c r="P572" s="376"/>
      <c r="Q572" s="376"/>
      <c r="R572" s="376"/>
      <c r="S572" s="376"/>
      <c r="T572" s="376"/>
      <c r="U572" s="376"/>
      <c r="V572" s="376"/>
      <c r="W572" s="376"/>
      <c r="X572" s="376"/>
      <c r="Y572" s="376"/>
    </row>
    <row r="573" spans="2:26" x14ac:dyDescent="0.2">
      <c r="B573" s="571" t="s">
        <v>1060</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376"/>
    </row>
    <row r="574" spans="2:26" x14ac:dyDescent="0.2">
      <c r="C574" s="376"/>
      <c r="D574" s="376"/>
      <c r="E574" s="376"/>
      <c r="F574" s="376"/>
      <c r="G574" s="376"/>
      <c r="H574" s="376"/>
      <c r="I574" s="376"/>
      <c r="J574" s="376"/>
      <c r="K574" s="376"/>
      <c r="L574" s="376"/>
      <c r="M574" s="376"/>
      <c r="N574" s="376"/>
      <c r="O574" s="376"/>
      <c r="P574" s="376"/>
      <c r="Q574" s="376"/>
      <c r="R574" s="376"/>
      <c r="S574" s="376"/>
      <c r="T574" s="376"/>
      <c r="U574" s="376"/>
      <c r="V574" s="376"/>
      <c r="W574" s="376"/>
      <c r="X574" s="376"/>
      <c r="Y574" s="376"/>
    </row>
    <row r="575" spans="2:26" x14ac:dyDescent="0.2">
      <c r="B575" s="563">
        <v>1</v>
      </c>
      <c r="C575" s="552" t="s">
        <v>1061</v>
      </c>
      <c r="D575" s="451"/>
      <c r="E575" s="451"/>
      <c r="F575" s="451"/>
      <c r="G575" s="451"/>
      <c r="H575" s="451"/>
      <c r="I575" s="451"/>
      <c r="J575" s="451"/>
      <c r="K575" s="451"/>
      <c r="L575" s="451"/>
      <c r="M575" s="451"/>
      <c r="N575" s="451"/>
      <c r="O575" s="451"/>
      <c r="P575" s="451"/>
      <c r="Q575" s="451"/>
      <c r="R575" s="451"/>
      <c r="S575" s="451"/>
      <c r="T575" s="451"/>
      <c r="U575" s="451"/>
      <c r="V575" s="451"/>
      <c r="W575" s="451"/>
      <c r="X575" s="553"/>
      <c r="Y575" s="376"/>
    </row>
    <row r="576" spans="2:26" x14ac:dyDescent="0.2">
      <c r="B576" s="563"/>
      <c r="C576" s="550" t="s">
        <v>1062</v>
      </c>
      <c r="D576" s="450"/>
      <c r="E576" s="450"/>
      <c r="F576" s="450"/>
      <c r="G576" s="450"/>
      <c r="H576" s="450"/>
      <c r="I576" s="450"/>
      <c r="J576" s="450"/>
      <c r="K576" s="450"/>
      <c r="L576" s="450"/>
      <c r="M576" s="450"/>
      <c r="N576" s="450"/>
      <c r="O576" s="450"/>
      <c r="P576" s="450"/>
      <c r="Q576" s="450"/>
      <c r="R576" s="450"/>
      <c r="S576" s="450"/>
      <c r="T576" s="450"/>
      <c r="U576" s="450"/>
      <c r="V576" s="450"/>
      <c r="W576" s="450"/>
      <c r="X576" s="551"/>
      <c r="Y576" s="376"/>
    </row>
    <row r="577" spans="2:25" x14ac:dyDescent="0.2">
      <c r="B577" s="563">
        <v>2</v>
      </c>
      <c r="C577" s="552" t="s">
        <v>1063</v>
      </c>
      <c r="D577" s="451"/>
      <c r="E577" s="451"/>
      <c r="F577" s="451"/>
      <c r="G577" s="451"/>
      <c r="H577" s="451"/>
      <c r="I577" s="451"/>
      <c r="J577" s="451"/>
      <c r="K577" s="451"/>
      <c r="L577" s="451"/>
      <c r="M577" s="451"/>
      <c r="N577" s="451"/>
      <c r="O577" s="451"/>
      <c r="P577" s="451"/>
      <c r="Q577" s="451"/>
      <c r="R577" s="451"/>
      <c r="S577" s="451"/>
      <c r="T577" s="451"/>
      <c r="U577" s="451"/>
      <c r="V577" s="451"/>
      <c r="W577" s="451"/>
      <c r="X577" s="553"/>
      <c r="Y577" s="376"/>
    </row>
    <row r="578" spans="2:25" x14ac:dyDescent="0.2">
      <c r="B578" s="563"/>
      <c r="C578" s="548" t="s">
        <v>1064</v>
      </c>
      <c r="D578" s="452"/>
      <c r="E578" s="452"/>
      <c r="F578" s="452"/>
      <c r="G578" s="452"/>
      <c r="H578" s="452"/>
      <c r="I578" s="452"/>
      <c r="J578" s="452"/>
      <c r="K578" s="452"/>
      <c r="L578" s="452"/>
      <c r="M578" s="452"/>
      <c r="N578" s="452"/>
      <c r="O578" s="452"/>
      <c r="P578" s="452"/>
      <c r="Q578" s="452"/>
      <c r="R578" s="452"/>
      <c r="S578" s="452"/>
      <c r="T578" s="452"/>
      <c r="U578" s="452"/>
      <c r="V578" s="452"/>
      <c r="W578" s="452"/>
      <c r="X578" s="549"/>
      <c r="Y578" s="376"/>
    </row>
    <row r="579" spans="2:25" x14ac:dyDescent="0.2">
      <c r="B579" s="563"/>
      <c r="C579" s="550" t="s">
        <v>1065</v>
      </c>
      <c r="D579" s="450"/>
      <c r="E579" s="450"/>
      <c r="F579" s="450"/>
      <c r="G579" s="450"/>
      <c r="H579" s="450"/>
      <c r="I579" s="450"/>
      <c r="J579" s="450"/>
      <c r="K579" s="450"/>
      <c r="L579" s="450"/>
      <c r="M579" s="450"/>
      <c r="N579" s="450"/>
      <c r="O579" s="450"/>
      <c r="P579" s="450"/>
      <c r="Q579" s="450"/>
      <c r="R579" s="450"/>
      <c r="S579" s="450"/>
      <c r="T579" s="450"/>
      <c r="U579" s="450"/>
      <c r="V579" s="450"/>
      <c r="W579" s="450"/>
      <c r="X579" s="551"/>
      <c r="Y579" s="376"/>
    </row>
    <row r="580" spans="2:25" x14ac:dyDescent="0.2">
      <c r="B580" s="563">
        <v>3</v>
      </c>
      <c r="C580" s="552" t="s">
        <v>1066</v>
      </c>
      <c r="D580" s="451"/>
      <c r="E580" s="451"/>
      <c r="F580" s="451"/>
      <c r="G580" s="451"/>
      <c r="H580" s="451"/>
      <c r="I580" s="451"/>
      <c r="J580" s="451"/>
      <c r="K580" s="451"/>
      <c r="L580" s="451"/>
      <c r="M580" s="451"/>
      <c r="N580" s="451"/>
      <c r="O580" s="451"/>
      <c r="P580" s="451"/>
      <c r="Q580" s="451"/>
      <c r="R580" s="451"/>
      <c r="S580" s="451"/>
      <c r="T580" s="451"/>
      <c r="U580" s="451"/>
      <c r="V580" s="451"/>
      <c r="W580" s="451"/>
      <c r="X580" s="553"/>
      <c r="Y580" s="376"/>
    </row>
    <row r="581" spans="2:25" x14ac:dyDescent="0.2">
      <c r="B581" s="563"/>
      <c r="C581" s="548" t="s">
        <v>1067</v>
      </c>
      <c r="D581" s="452"/>
      <c r="E581" s="452"/>
      <c r="F581" s="452"/>
      <c r="G581" s="452"/>
      <c r="H581" s="452"/>
      <c r="I581" s="452"/>
      <c r="J581" s="452"/>
      <c r="K581" s="452"/>
      <c r="L581" s="452"/>
      <c r="M581" s="452"/>
      <c r="N581" s="452"/>
      <c r="O581" s="452"/>
      <c r="P581" s="452"/>
      <c r="Q581" s="452"/>
      <c r="R581" s="452"/>
      <c r="S581" s="452"/>
      <c r="T581" s="452"/>
      <c r="U581" s="452"/>
      <c r="V581" s="452"/>
      <c r="W581" s="452"/>
      <c r="X581" s="549"/>
      <c r="Y581" s="376"/>
    </row>
    <row r="582" spans="2:25" x14ac:dyDescent="0.2">
      <c r="B582" s="563"/>
      <c r="C582" s="550" t="s">
        <v>1068</v>
      </c>
      <c r="D582" s="450"/>
      <c r="E582" s="450"/>
      <c r="F582" s="450"/>
      <c r="G582" s="450"/>
      <c r="H582" s="450"/>
      <c r="I582" s="450"/>
      <c r="J582" s="450"/>
      <c r="K582" s="450"/>
      <c r="L582" s="450"/>
      <c r="M582" s="450"/>
      <c r="N582" s="450"/>
      <c r="O582" s="450"/>
      <c r="P582" s="450"/>
      <c r="Q582" s="450"/>
      <c r="R582" s="450"/>
      <c r="S582" s="450"/>
      <c r="T582" s="450"/>
      <c r="U582" s="450"/>
      <c r="V582" s="450"/>
      <c r="W582" s="450"/>
      <c r="X582" s="551"/>
      <c r="Y582" s="376"/>
    </row>
    <row r="583" spans="2:25" x14ac:dyDescent="0.2">
      <c r="B583" s="376"/>
      <c r="C583" s="376"/>
      <c r="D583" s="376"/>
      <c r="E583" s="376"/>
      <c r="F583" s="376"/>
      <c r="G583" s="376"/>
      <c r="H583" s="376"/>
      <c r="I583" s="376"/>
      <c r="J583" s="376"/>
      <c r="K583" s="376"/>
      <c r="L583" s="376"/>
      <c r="M583" s="376"/>
      <c r="N583" s="376"/>
      <c r="O583" s="376"/>
      <c r="P583" s="376"/>
      <c r="Q583" s="376"/>
      <c r="R583" s="376"/>
      <c r="S583" s="376"/>
      <c r="T583" s="376"/>
      <c r="U583" s="376"/>
      <c r="V583" s="376"/>
      <c r="W583" s="376"/>
      <c r="X583" s="376"/>
      <c r="Y583" s="376"/>
    </row>
    <row r="584" spans="2:25" x14ac:dyDescent="0.2">
      <c r="C584" s="376" t="s">
        <v>1069</v>
      </c>
      <c r="D584" s="376"/>
      <c r="E584" s="376"/>
      <c r="F584" s="376"/>
      <c r="G584" s="376"/>
      <c r="H584" s="376"/>
      <c r="I584" s="376"/>
      <c r="J584" s="376"/>
      <c r="K584" s="376"/>
      <c r="L584" s="376"/>
      <c r="M584" s="376"/>
      <c r="N584" s="376"/>
      <c r="O584" s="376"/>
      <c r="P584" s="376"/>
      <c r="Q584" s="376"/>
      <c r="R584" s="376"/>
      <c r="S584" s="376"/>
      <c r="T584" s="376"/>
      <c r="U584" s="376"/>
      <c r="V584" s="376"/>
      <c r="W584" s="376"/>
      <c r="X584" s="376"/>
      <c r="Y584" s="376"/>
    </row>
    <row r="585" spans="2:25" x14ac:dyDescent="0.2">
      <c r="B585" s="376" t="s">
        <v>1070</v>
      </c>
      <c r="C585" s="376"/>
      <c r="D585" s="376"/>
      <c r="E585" s="376"/>
      <c r="F585" s="376"/>
      <c r="G585" s="376"/>
      <c r="H585" s="376"/>
      <c r="I585" s="376"/>
      <c r="J585" s="376"/>
      <c r="K585" s="376"/>
      <c r="L585" s="376"/>
      <c r="M585" s="376"/>
      <c r="N585" s="376"/>
      <c r="O585" s="376"/>
      <c r="P585" s="376"/>
      <c r="Q585" s="376"/>
      <c r="R585" s="376"/>
      <c r="S585" s="376"/>
      <c r="T585" s="376"/>
      <c r="U585" s="376"/>
      <c r="V585" s="376"/>
      <c r="W585" s="376"/>
      <c r="X585" s="376"/>
      <c r="Y585" s="376"/>
    </row>
    <row r="586" spans="2:25" x14ac:dyDescent="0.2">
      <c r="B586" s="376" t="s">
        <v>1071</v>
      </c>
      <c r="C586" s="376"/>
      <c r="D586" s="376"/>
      <c r="E586" s="376"/>
      <c r="F586" s="376"/>
      <c r="G586" s="376"/>
      <c r="H586" s="376"/>
      <c r="I586" s="376"/>
      <c r="J586" s="376"/>
      <c r="K586" s="376"/>
      <c r="L586" s="376"/>
      <c r="M586" s="376"/>
      <c r="N586" s="376"/>
      <c r="O586" s="376"/>
      <c r="P586" s="376"/>
      <c r="Q586" s="376"/>
      <c r="R586" s="376"/>
      <c r="S586" s="376"/>
      <c r="T586" s="376"/>
      <c r="U586" s="376"/>
      <c r="V586" s="376"/>
      <c r="W586" s="376"/>
      <c r="X586" s="376"/>
      <c r="Y586" s="376"/>
    </row>
    <row r="587" spans="2:25" x14ac:dyDescent="0.2">
      <c r="B587" s="376" t="s">
        <v>1072</v>
      </c>
      <c r="C587" s="376"/>
      <c r="D587" s="376"/>
      <c r="E587" s="376"/>
      <c r="F587" s="376"/>
      <c r="G587" s="376"/>
      <c r="H587" s="376"/>
      <c r="I587" s="376"/>
      <c r="J587" s="376"/>
      <c r="K587" s="376"/>
      <c r="L587" s="376"/>
      <c r="M587" s="376"/>
      <c r="N587" s="376"/>
      <c r="O587" s="376"/>
      <c r="P587" s="376"/>
      <c r="Q587" s="376"/>
      <c r="R587" s="376"/>
      <c r="S587" s="376"/>
      <c r="T587" s="376"/>
      <c r="U587" s="376"/>
      <c r="V587" s="376"/>
      <c r="W587" s="376"/>
      <c r="X587" s="376"/>
      <c r="Y587" s="376"/>
    </row>
    <row r="588" spans="2:25" x14ac:dyDescent="0.2">
      <c r="C588" s="376"/>
      <c r="D588" s="376"/>
      <c r="E588" s="376"/>
      <c r="F588" s="376"/>
      <c r="G588" s="376"/>
      <c r="H588" s="376"/>
      <c r="I588" s="376"/>
      <c r="J588" s="376"/>
      <c r="K588" s="376"/>
      <c r="L588" s="376"/>
      <c r="M588" s="376"/>
      <c r="N588" s="376"/>
      <c r="O588" s="376"/>
      <c r="P588" s="376"/>
      <c r="Q588" s="376"/>
      <c r="R588" s="376"/>
      <c r="S588" s="376"/>
      <c r="T588" s="376"/>
      <c r="U588" s="376"/>
      <c r="V588" s="376"/>
      <c r="W588" s="376"/>
      <c r="X588" s="376"/>
      <c r="Y588" s="376"/>
    </row>
    <row r="589" spans="2:25" x14ac:dyDescent="0.2">
      <c r="B589" s="448" t="s">
        <v>1073</v>
      </c>
      <c r="C589" s="448"/>
      <c r="D589" s="448"/>
      <c r="E589" s="448"/>
      <c r="F589" s="448"/>
      <c r="G589" s="448"/>
      <c r="H589" s="448"/>
      <c r="I589" s="448"/>
      <c r="J589" s="448"/>
      <c r="K589" s="448"/>
      <c r="L589" s="448"/>
      <c r="M589" s="448"/>
      <c r="N589" s="448"/>
      <c r="O589" s="448"/>
      <c r="P589" s="448"/>
      <c r="Q589" s="448"/>
      <c r="R589" s="448"/>
      <c r="S589" s="448"/>
      <c r="T589" s="448"/>
      <c r="U589" s="448"/>
      <c r="V589" s="448"/>
      <c r="W589" s="448"/>
      <c r="X589" s="448"/>
      <c r="Y589" s="376"/>
    </row>
    <row r="590" spans="2:25" x14ac:dyDescent="0.2">
      <c r="B590" s="448" t="s">
        <v>1074</v>
      </c>
      <c r="C590" s="448"/>
      <c r="D590" s="448"/>
      <c r="E590" s="448"/>
      <c r="F590" s="448"/>
      <c r="G590" s="448"/>
      <c r="H590" s="448"/>
      <c r="I590" s="448"/>
      <c r="J590" s="448"/>
      <c r="K590" s="448"/>
      <c r="L590" s="448"/>
      <c r="M590" s="448"/>
      <c r="N590" s="448"/>
      <c r="O590" s="448"/>
      <c r="P590" s="448"/>
      <c r="Q590" s="448"/>
      <c r="R590" s="448"/>
      <c r="S590" s="448"/>
      <c r="T590" s="448"/>
      <c r="U590" s="448"/>
      <c r="V590" s="448"/>
      <c r="W590" s="448"/>
      <c r="X590" s="448"/>
      <c r="Y590" s="376"/>
    </row>
    <row r="591" spans="2:25" x14ac:dyDescent="0.2">
      <c r="B591" s="448" t="s">
        <v>1075</v>
      </c>
      <c r="C591" s="448"/>
      <c r="D591" s="448"/>
      <c r="E591" s="448"/>
      <c r="F591" s="448"/>
      <c r="G591" s="448"/>
      <c r="H591" s="448"/>
      <c r="I591" s="448"/>
      <c r="J591" s="448"/>
      <c r="K591" s="448"/>
      <c r="L591" s="448"/>
      <c r="M591" s="448"/>
      <c r="N591" s="448"/>
      <c r="O591" s="448"/>
      <c r="P591" s="448"/>
      <c r="Q591" s="448"/>
      <c r="R591" s="448"/>
      <c r="S591" s="448"/>
      <c r="T591" s="448"/>
      <c r="U591" s="448"/>
      <c r="V591" s="448"/>
      <c r="W591" s="448"/>
      <c r="X591" s="448"/>
      <c r="Y591" s="376"/>
    </row>
    <row r="592" spans="2:25" x14ac:dyDescent="0.2">
      <c r="C592" s="376"/>
      <c r="D592" s="376"/>
      <c r="E592" s="376"/>
      <c r="F592" s="376"/>
      <c r="G592" s="376"/>
      <c r="H592" s="376"/>
      <c r="I592" s="376"/>
      <c r="J592" s="376"/>
      <c r="K592" s="376"/>
      <c r="L592" s="376"/>
      <c r="M592" s="376"/>
      <c r="N592" s="376"/>
      <c r="O592" s="376"/>
      <c r="P592" s="376"/>
      <c r="Q592" s="376"/>
      <c r="R592" s="376"/>
      <c r="S592" s="376"/>
      <c r="T592" s="376"/>
      <c r="U592" s="376"/>
      <c r="V592" s="376"/>
      <c r="W592" s="376"/>
      <c r="X592" s="376"/>
      <c r="Y592" s="376"/>
    </row>
    <row r="593" spans="2:26" x14ac:dyDescent="0.2">
      <c r="B593" s="398">
        <v>1</v>
      </c>
      <c r="C593" s="559" t="s">
        <v>1841</v>
      </c>
      <c r="D593" s="446"/>
      <c r="E593" s="446"/>
      <c r="F593" s="446"/>
      <c r="G593" s="446"/>
      <c r="H593" s="446"/>
      <c r="I593" s="446"/>
      <c r="J593" s="446"/>
      <c r="K593" s="446"/>
      <c r="L593" s="446"/>
      <c r="M593" s="446"/>
      <c r="N593" s="446"/>
      <c r="O593" s="446"/>
      <c r="P593" s="446"/>
      <c r="Q593" s="446"/>
      <c r="R593" s="446"/>
      <c r="S593" s="446"/>
      <c r="T593" s="446"/>
      <c r="U593" s="446"/>
      <c r="V593" s="446"/>
      <c r="W593" s="446"/>
      <c r="X593" s="560"/>
      <c r="Y593" s="376"/>
      <c r="Z593" s="376"/>
    </row>
    <row r="594" spans="2:26" x14ac:dyDescent="0.2">
      <c r="B594" s="563">
        <v>2</v>
      </c>
      <c r="C594" s="552" t="s">
        <v>1076</v>
      </c>
      <c r="D594" s="451"/>
      <c r="E594" s="451"/>
      <c r="F594" s="451"/>
      <c r="G594" s="451"/>
      <c r="H594" s="451"/>
      <c r="I594" s="451"/>
      <c r="J594" s="451"/>
      <c r="K594" s="451"/>
      <c r="L594" s="451"/>
      <c r="M594" s="451"/>
      <c r="N594" s="451"/>
      <c r="O594" s="451"/>
      <c r="P594" s="451"/>
      <c r="Q594" s="451"/>
      <c r="R594" s="451"/>
      <c r="S594" s="451"/>
      <c r="T594" s="451"/>
      <c r="U594" s="451"/>
      <c r="V594" s="451"/>
      <c r="W594" s="451"/>
      <c r="X594" s="553"/>
      <c r="Y594" s="376"/>
      <c r="Z594" s="376"/>
    </row>
    <row r="595" spans="2:26" x14ac:dyDescent="0.2">
      <c r="B595" s="563"/>
      <c r="C595" s="548" t="s">
        <v>1077</v>
      </c>
      <c r="D595" s="452"/>
      <c r="E595" s="452"/>
      <c r="F595" s="452"/>
      <c r="G595" s="452"/>
      <c r="H595" s="452"/>
      <c r="I595" s="452"/>
      <c r="J595" s="452"/>
      <c r="K595" s="452"/>
      <c r="L595" s="452"/>
      <c r="M595" s="452"/>
      <c r="N595" s="452"/>
      <c r="O595" s="452"/>
      <c r="P595" s="452"/>
      <c r="Q595" s="452"/>
      <c r="R595" s="452"/>
      <c r="S595" s="452"/>
      <c r="T595" s="452"/>
      <c r="U595" s="452"/>
      <c r="V595" s="452"/>
      <c r="W595" s="452"/>
      <c r="X595" s="549"/>
      <c r="Y595" s="376"/>
      <c r="Z595" s="376"/>
    </row>
    <row r="596" spans="2:26" x14ac:dyDescent="0.2">
      <c r="B596" s="563"/>
      <c r="C596" s="550" t="s">
        <v>1008</v>
      </c>
      <c r="D596" s="450"/>
      <c r="E596" s="450"/>
      <c r="F596" s="450"/>
      <c r="G596" s="450"/>
      <c r="H596" s="450"/>
      <c r="I596" s="450"/>
      <c r="J596" s="450"/>
      <c r="K596" s="450"/>
      <c r="L596" s="450"/>
      <c r="M596" s="450"/>
      <c r="N596" s="450"/>
      <c r="O596" s="450"/>
      <c r="P596" s="450"/>
      <c r="Q596" s="450"/>
      <c r="R596" s="450"/>
      <c r="S596" s="450"/>
      <c r="T596" s="450"/>
      <c r="U596" s="450"/>
      <c r="V596" s="450"/>
      <c r="W596" s="450"/>
      <c r="X596" s="551"/>
      <c r="Y596" s="376"/>
      <c r="Z596" s="376"/>
    </row>
    <row r="597" spans="2:26" x14ac:dyDescent="0.2">
      <c r="B597" s="563">
        <v>3</v>
      </c>
      <c r="C597" s="552" t="s">
        <v>1078</v>
      </c>
      <c r="D597" s="451"/>
      <c r="E597" s="451"/>
      <c r="F597" s="451"/>
      <c r="G597" s="451"/>
      <c r="H597" s="451"/>
      <c r="I597" s="451"/>
      <c r="J597" s="451"/>
      <c r="K597" s="451"/>
      <c r="L597" s="451"/>
      <c r="M597" s="451"/>
      <c r="N597" s="451"/>
      <c r="O597" s="451"/>
      <c r="P597" s="451"/>
      <c r="Q597" s="451"/>
      <c r="R597" s="451"/>
      <c r="S597" s="451"/>
      <c r="T597" s="451"/>
      <c r="U597" s="451"/>
      <c r="V597" s="451"/>
      <c r="W597" s="451"/>
      <c r="X597" s="553"/>
      <c r="Y597" s="376"/>
      <c r="Z597" s="376"/>
    </row>
    <row r="598" spans="2:26" x14ac:dyDescent="0.2">
      <c r="B598" s="563"/>
      <c r="C598" s="548" t="s">
        <v>1079</v>
      </c>
      <c r="D598" s="452"/>
      <c r="E598" s="452"/>
      <c r="F598" s="452"/>
      <c r="G598" s="452"/>
      <c r="H598" s="452"/>
      <c r="I598" s="452"/>
      <c r="J598" s="452"/>
      <c r="K598" s="452"/>
      <c r="L598" s="452"/>
      <c r="M598" s="452"/>
      <c r="N598" s="452"/>
      <c r="O598" s="452"/>
      <c r="P598" s="452"/>
      <c r="Q598" s="452"/>
      <c r="R598" s="452"/>
      <c r="S598" s="452"/>
      <c r="T598" s="452"/>
      <c r="U598" s="452"/>
      <c r="V598" s="452"/>
      <c r="W598" s="452"/>
      <c r="X598" s="549"/>
      <c r="Y598" s="376"/>
      <c r="Z598" s="376"/>
    </row>
    <row r="599" spans="2:26" x14ac:dyDescent="0.2">
      <c r="B599" s="563"/>
      <c r="C599" s="548" t="s">
        <v>1080</v>
      </c>
      <c r="D599" s="452"/>
      <c r="E599" s="452"/>
      <c r="F599" s="452"/>
      <c r="G599" s="452"/>
      <c r="H599" s="452"/>
      <c r="I599" s="452"/>
      <c r="J599" s="452"/>
      <c r="K599" s="452"/>
      <c r="L599" s="452"/>
      <c r="M599" s="452"/>
      <c r="N599" s="452"/>
      <c r="O599" s="452"/>
      <c r="P599" s="452"/>
      <c r="Q599" s="452"/>
      <c r="R599" s="452"/>
      <c r="S599" s="452"/>
      <c r="T599" s="452"/>
      <c r="U599" s="452"/>
      <c r="V599" s="452"/>
      <c r="W599" s="452"/>
      <c r="X599" s="549"/>
      <c r="Y599" s="376"/>
      <c r="Z599" s="376"/>
    </row>
    <row r="600" spans="2:26" x14ac:dyDescent="0.2">
      <c r="B600" s="563"/>
      <c r="C600" s="550" t="s">
        <v>1081</v>
      </c>
      <c r="D600" s="450"/>
      <c r="E600" s="450"/>
      <c r="F600" s="450"/>
      <c r="G600" s="450"/>
      <c r="H600" s="450"/>
      <c r="I600" s="450"/>
      <c r="J600" s="450"/>
      <c r="K600" s="450"/>
      <c r="L600" s="450"/>
      <c r="M600" s="450"/>
      <c r="N600" s="450"/>
      <c r="O600" s="450"/>
      <c r="P600" s="450"/>
      <c r="Q600" s="450"/>
      <c r="R600" s="450"/>
      <c r="S600" s="450"/>
      <c r="T600" s="450"/>
      <c r="U600" s="450"/>
      <c r="V600" s="450"/>
      <c r="W600" s="450"/>
      <c r="X600" s="551"/>
      <c r="Y600" s="376"/>
      <c r="Z600" s="376"/>
    </row>
    <row r="601" spans="2:26" x14ac:dyDescent="0.2">
      <c r="B601" s="563">
        <v>4</v>
      </c>
      <c r="C601" s="552" t="s">
        <v>1082</v>
      </c>
      <c r="D601" s="451"/>
      <c r="E601" s="451"/>
      <c r="F601" s="451"/>
      <c r="G601" s="451"/>
      <c r="H601" s="451"/>
      <c r="I601" s="451"/>
      <c r="J601" s="451"/>
      <c r="K601" s="451"/>
      <c r="L601" s="451"/>
      <c r="M601" s="451"/>
      <c r="N601" s="451"/>
      <c r="O601" s="451"/>
      <c r="P601" s="451"/>
      <c r="Q601" s="451"/>
      <c r="R601" s="451"/>
      <c r="S601" s="451"/>
      <c r="T601" s="451"/>
      <c r="U601" s="451"/>
      <c r="V601" s="451"/>
      <c r="W601" s="451"/>
      <c r="X601" s="553"/>
      <c r="Y601" s="376"/>
      <c r="Z601" s="376"/>
    </row>
    <row r="602" spans="2:26" x14ac:dyDescent="0.2">
      <c r="B602" s="563"/>
      <c r="C602" s="550" t="s">
        <v>1083</v>
      </c>
      <c r="D602" s="450"/>
      <c r="E602" s="450"/>
      <c r="F602" s="450"/>
      <c r="G602" s="450"/>
      <c r="H602" s="450"/>
      <c r="I602" s="450"/>
      <c r="J602" s="450"/>
      <c r="K602" s="450"/>
      <c r="L602" s="450"/>
      <c r="M602" s="450"/>
      <c r="N602" s="450"/>
      <c r="O602" s="450"/>
      <c r="P602" s="450"/>
      <c r="Q602" s="450"/>
      <c r="R602" s="450"/>
      <c r="S602" s="450"/>
      <c r="T602" s="450"/>
      <c r="U602" s="450"/>
      <c r="V602" s="450"/>
      <c r="W602" s="450"/>
      <c r="X602" s="551"/>
      <c r="Y602" s="376"/>
      <c r="Z602" s="376"/>
    </row>
    <row r="603" spans="2:26" x14ac:dyDescent="0.2">
      <c r="B603" s="563">
        <v>5</v>
      </c>
      <c r="C603" s="558" t="s">
        <v>1843</v>
      </c>
      <c r="D603" s="451"/>
      <c r="E603" s="451"/>
      <c r="F603" s="451"/>
      <c r="G603" s="451"/>
      <c r="H603" s="451"/>
      <c r="I603" s="451"/>
      <c r="J603" s="451"/>
      <c r="K603" s="451"/>
      <c r="L603" s="451"/>
      <c r="M603" s="451"/>
      <c r="N603" s="451"/>
      <c r="O603" s="451"/>
      <c r="P603" s="451"/>
      <c r="Q603" s="451"/>
      <c r="R603" s="451"/>
      <c r="S603" s="451"/>
      <c r="T603" s="451"/>
      <c r="U603" s="451"/>
      <c r="V603" s="451"/>
      <c r="W603" s="451"/>
      <c r="X603" s="553"/>
      <c r="Y603" s="376"/>
      <c r="Z603" s="376"/>
    </row>
    <row r="604" spans="2:26" x14ac:dyDescent="0.2">
      <c r="B604" s="563"/>
      <c r="C604" s="548" t="s">
        <v>1016</v>
      </c>
      <c r="D604" s="452"/>
      <c r="E604" s="452"/>
      <c r="F604" s="452"/>
      <c r="G604" s="452"/>
      <c r="H604" s="452"/>
      <c r="I604" s="452"/>
      <c r="J604" s="452"/>
      <c r="K604" s="452"/>
      <c r="L604" s="452"/>
      <c r="M604" s="452"/>
      <c r="N604" s="452"/>
      <c r="O604" s="452"/>
      <c r="P604" s="452"/>
      <c r="Q604" s="452"/>
      <c r="R604" s="452"/>
      <c r="S604" s="452"/>
      <c r="T604" s="452"/>
      <c r="U604" s="452"/>
      <c r="V604" s="452"/>
      <c r="W604" s="452"/>
      <c r="X604" s="549"/>
      <c r="Y604" s="376"/>
      <c r="Z604" s="376"/>
    </row>
    <row r="605" spans="2:26" x14ac:dyDescent="0.2">
      <c r="B605" s="563"/>
      <c r="C605" s="550" t="s">
        <v>1017</v>
      </c>
      <c r="D605" s="450"/>
      <c r="E605" s="450"/>
      <c r="F605" s="450"/>
      <c r="G605" s="450"/>
      <c r="H605" s="450"/>
      <c r="I605" s="450"/>
      <c r="J605" s="450"/>
      <c r="K605" s="450"/>
      <c r="L605" s="450"/>
      <c r="M605" s="450"/>
      <c r="N605" s="450"/>
      <c r="O605" s="450"/>
      <c r="P605" s="450"/>
      <c r="Q605" s="450"/>
      <c r="R605" s="450"/>
      <c r="S605" s="450"/>
      <c r="T605" s="450"/>
      <c r="U605" s="450"/>
      <c r="V605" s="450"/>
      <c r="W605" s="450"/>
      <c r="X605" s="551"/>
      <c r="Y605" s="376"/>
      <c r="Z605" s="376"/>
    </row>
    <row r="606" spans="2:26" x14ac:dyDescent="0.2">
      <c r="B606" s="563">
        <v>6</v>
      </c>
      <c r="C606" s="552" t="s">
        <v>1084</v>
      </c>
      <c r="D606" s="451"/>
      <c r="E606" s="451"/>
      <c r="F606" s="451"/>
      <c r="G606" s="451"/>
      <c r="H606" s="451"/>
      <c r="I606" s="451"/>
      <c r="J606" s="451"/>
      <c r="K606" s="451"/>
      <c r="L606" s="451"/>
      <c r="M606" s="451"/>
      <c r="N606" s="451"/>
      <c r="O606" s="451"/>
      <c r="P606" s="451"/>
      <c r="Q606" s="451"/>
      <c r="R606" s="451"/>
      <c r="S606" s="451"/>
      <c r="T606" s="451"/>
      <c r="U606" s="451"/>
      <c r="V606" s="451"/>
      <c r="W606" s="451"/>
      <c r="X606" s="553"/>
      <c r="Y606" s="376"/>
      <c r="Z606" s="376"/>
    </row>
    <row r="607" spans="2:26" x14ac:dyDescent="0.2">
      <c r="B607" s="563"/>
      <c r="C607" s="548" t="s">
        <v>1085</v>
      </c>
      <c r="D607" s="452"/>
      <c r="E607" s="452"/>
      <c r="F607" s="452"/>
      <c r="G607" s="452"/>
      <c r="H607" s="452"/>
      <c r="I607" s="452"/>
      <c r="J607" s="452"/>
      <c r="K607" s="452"/>
      <c r="L607" s="452"/>
      <c r="M607" s="452"/>
      <c r="N607" s="452"/>
      <c r="O607" s="452"/>
      <c r="P607" s="452"/>
      <c r="Q607" s="452"/>
      <c r="R607" s="452"/>
      <c r="S607" s="452"/>
      <c r="T607" s="452"/>
      <c r="U607" s="452"/>
      <c r="V607" s="452"/>
      <c r="W607" s="452"/>
      <c r="X607" s="549"/>
      <c r="Y607" s="376"/>
      <c r="Z607" s="376"/>
    </row>
    <row r="608" spans="2:26" x14ac:dyDescent="0.2">
      <c r="B608" s="563"/>
      <c r="C608" s="550" t="s">
        <v>1086</v>
      </c>
      <c r="D608" s="450"/>
      <c r="E608" s="450"/>
      <c r="F608" s="450"/>
      <c r="G608" s="450"/>
      <c r="H608" s="450"/>
      <c r="I608" s="450"/>
      <c r="J608" s="450"/>
      <c r="K608" s="450"/>
      <c r="L608" s="450"/>
      <c r="M608" s="450"/>
      <c r="N608" s="450"/>
      <c r="O608" s="450"/>
      <c r="P608" s="450"/>
      <c r="Q608" s="450"/>
      <c r="R608" s="450"/>
      <c r="S608" s="450"/>
      <c r="T608" s="450"/>
      <c r="U608" s="450"/>
      <c r="V608" s="450"/>
      <c r="W608" s="450"/>
      <c r="X608" s="551"/>
      <c r="Y608" s="376"/>
      <c r="Z608" s="376"/>
    </row>
    <row r="609" spans="2:25" x14ac:dyDescent="0.2">
      <c r="C609" s="376"/>
      <c r="D609" s="376"/>
      <c r="E609" s="376"/>
      <c r="F609" s="376"/>
      <c r="G609" s="376"/>
      <c r="H609" s="376"/>
      <c r="I609" s="376"/>
      <c r="J609" s="376"/>
      <c r="K609" s="376"/>
      <c r="L609" s="376"/>
      <c r="M609" s="376"/>
      <c r="N609" s="376"/>
      <c r="O609" s="376"/>
      <c r="P609" s="376"/>
      <c r="Q609" s="376"/>
      <c r="R609" s="376"/>
      <c r="S609" s="376"/>
      <c r="T609" s="376"/>
      <c r="U609" s="376"/>
      <c r="V609" s="376"/>
      <c r="W609" s="376"/>
      <c r="X609" s="376"/>
      <c r="Y609" s="376"/>
    </row>
    <row r="610" spans="2:25" x14ac:dyDescent="0.2">
      <c r="C610" s="376"/>
      <c r="D610" s="376" t="s">
        <v>1087</v>
      </c>
      <c r="E610" s="376"/>
      <c r="F610" s="376"/>
      <c r="G610" s="376"/>
      <c r="H610" s="376"/>
      <c r="I610" s="376"/>
      <c r="J610" s="376"/>
      <c r="K610" s="376"/>
      <c r="L610" s="376"/>
      <c r="M610" s="376"/>
      <c r="N610" s="376"/>
      <c r="O610" s="376"/>
      <c r="P610" s="376"/>
      <c r="Q610" s="376"/>
      <c r="R610" s="376"/>
      <c r="S610" s="376"/>
      <c r="T610" s="376"/>
      <c r="U610" s="376"/>
      <c r="V610" s="376"/>
      <c r="W610" s="376"/>
      <c r="X610" s="376"/>
      <c r="Y610" s="376"/>
    </row>
    <row r="611" spans="2:25" x14ac:dyDescent="0.2">
      <c r="B611" s="376" t="s">
        <v>1088</v>
      </c>
      <c r="C611" s="376"/>
      <c r="E611" s="376"/>
      <c r="F611" s="376"/>
      <c r="G611" s="376"/>
      <c r="H611" s="376"/>
      <c r="I611" s="376"/>
      <c r="J611" s="376"/>
      <c r="K611" s="376"/>
      <c r="L611" s="376"/>
      <c r="M611" s="376"/>
      <c r="N611" s="376"/>
      <c r="O611" s="376"/>
      <c r="P611" s="376"/>
      <c r="Q611" s="376"/>
      <c r="R611" s="376"/>
      <c r="S611" s="376"/>
      <c r="T611" s="376"/>
      <c r="U611" s="376"/>
      <c r="V611" s="376"/>
      <c r="W611" s="376"/>
      <c r="X611" s="376"/>
      <c r="Y611" s="376"/>
    </row>
    <row r="612" spans="2:25" x14ac:dyDescent="0.2">
      <c r="C612" s="376"/>
      <c r="D612" s="376"/>
      <c r="E612" s="376"/>
      <c r="F612" s="376"/>
      <c r="G612" s="376"/>
      <c r="H612" s="376"/>
      <c r="I612" s="376"/>
      <c r="J612" s="376"/>
      <c r="K612" s="376"/>
      <c r="L612" s="376"/>
      <c r="M612" s="376"/>
      <c r="N612" s="376"/>
      <c r="O612" s="376"/>
      <c r="P612" s="376"/>
      <c r="Q612" s="376"/>
      <c r="R612" s="376"/>
      <c r="S612" s="376"/>
      <c r="T612" s="376"/>
      <c r="U612" s="376"/>
      <c r="V612" s="376"/>
      <c r="W612" s="376"/>
      <c r="X612" s="376"/>
      <c r="Y612" s="376"/>
    </row>
    <row r="613" spans="2:25" x14ac:dyDescent="0.2">
      <c r="B613" s="552" t="s">
        <v>1089</v>
      </c>
      <c r="C613" s="451"/>
      <c r="D613" s="451"/>
      <c r="E613" s="451"/>
      <c r="F613" s="451"/>
      <c r="G613" s="553"/>
      <c r="H613" s="554" t="s">
        <v>1842</v>
      </c>
      <c r="I613" s="555"/>
      <c r="J613" s="417"/>
      <c r="K613" s="403" t="s">
        <v>1091</v>
      </c>
      <c r="L613" s="404"/>
      <c r="M613" s="404"/>
      <c r="N613" s="404"/>
      <c r="O613" s="404"/>
      <c r="P613" s="405"/>
      <c r="Q613" s="554" t="s">
        <v>1842</v>
      </c>
      <c r="R613" s="555"/>
      <c r="S613" s="552" t="s">
        <v>1093</v>
      </c>
      <c r="T613" s="451"/>
      <c r="U613" s="451"/>
      <c r="V613" s="451"/>
      <c r="W613" s="451"/>
      <c r="X613" s="553"/>
      <c r="Y613" s="376"/>
    </row>
    <row r="614" spans="2:25" x14ac:dyDescent="0.2">
      <c r="B614" s="550" t="s">
        <v>1090</v>
      </c>
      <c r="C614" s="450"/>
      <c r="D614" s="450"/>
      <c r="E614" s="450"/>
      <c r="F614" s="450"/>
      <c r="G614" s="551"/>
      <c r="H614" s="556"/>
      <c r="I614" s="557"/>
      <c r="J614" s="418"/>
      <c r="K614" s="406" t="s">
        <v>1092</v>
      </c>
      <c r="L614" s="407"/>
      <c r="M614" s="407"/>
      <c r="N614" s="407"/>
      <c r="O614" s="407"/>
      <c r="P614" s="408"/>
      <c r="Q614" s="556"/>
      <c r="R614" s="557"/>
      <c r="S614" s="550" t="s">
        <v>1094</v>
      </c>
      <c r="T614" s="450"/>
      <c r="U614" s="450"/>
      <c r="V614" s="450"/>
      <c r="W614" s="450"/>
      <c r="X614" s="551"/>
      <c r="Y614" s="376"/>
    </row>
    <row r="615" spans="2:25" x14ac:dyDescent="0.2">
      <c r="C615" s="376"/>
      <c r="D615" s="376"/>
      <c r="E615" s="376"/>
      <c r="F615" s="376"/>
      <c r="G615" s="376"/>
      <c r="H615" s="376"/>
      <c r="I615" s="376"/>
      <c r="J615" s="376"/>
      <c r="K615" s="376"/>
      <c r="L615" s="376"/>
      <c r="M615" s="376"/>
      <c r="N615" s="376"/>
      <c r="O615" s="376"/>
      <c r="P615" s="376"/>
      <c r="Q615" s="376"/>
      <c r="R615" s="376"/>
      <c r="S615" s="376"/>
      <c r="T615" s="376"/>
      <c r="U615" s="376"/>
      <c r="V615" s="376"/>
      <c r="W615" s="376"/>
      <c r="X615" s="376"/>
      <c r="Y615" s="376"/>
    </row>
    <row r="616" spans="2:25" x14ac:dyDescent="0.2">
      <c r="B616" s="561" t="s">
        <v>1844</v>
      </c>
      <c r="C616" s="561"/>
      <c r="D616" s="561"/>
      <c r="E616" s="561"/>
      <c r="F616" s="561"/>
      <c r="G616" s="561"/>
      <c r="H616" s="561"/>
      <c r="I616" s="561"/>
      <c r="J616" s="561"/>
      <c r="K616" s="561"/>
      <c r="L616" s="561"/>
      <c r="M616" s="561"/>
      <c r="N616" s="561"/>
      <c r="O616" s="561"/>
      <c r="P616" s="561"/>
      <c r="Q616" s="561"/>
      <c r="R616" s="561"/>
      <c r="S616" s="561"/>
      <c r="T616" s="561"/>
      <c r="U616" s="561"/>
      <c r="V616" s="561"/>
      <c r="W616" s="561"/>
      <c r="X616" s="561"/>
      <c r="Y616" s="376"/>
    </row>
    <row r="617" spans="2:25" x14ac:dyDescent="0.2">
      <c r="B617" s="562" t="s">
        <v>1095</v>
      </c>
      <c r="C617" s="562"/>
      <c r="D617" s="562"/>
      <c r="E617" s="562"/>
      <c r="F617" s="562"/>
      <c r="G617" s="562"/>
      <c r="H617" s="562"/>
      <c r="I617" s="562"/>
      <c r="J617" s="562"/>
      <c r="K617" s="562"/>
      <c r="L617" s="562"/>
      <c r="M617" s="562"/>
      <c r="N617" s="562"/>
      <c r="O617" s="562"/>
      <c r="P617" s="562"/>
      <c r="Q617" s="562"/>
      <c r="R617" s="562"/>
      <c r="S617" s="562"/>
      <c r="T617" s="562"/>
      <c r="U617" s="562"/>
      <c r="V617" s="562"/>
      <c r="W617" s="562"/>
      <c r="X617" s="562"/>
      <c r="Y617" s="376"/>
    </row>
    <row r="618" spans="2:25" x14ac:dyDescent="0.2">
      <c r="B618" s="562" t="s">
        <v>1096</v>
      </c>
      <c r="C618" s="562"/>
      <c r="D618" s="562"/>
      <c r="E618" s="562"/>
      <c r="F618" s="562"/>
      <c r="G618" s="562"/>
      <c r="H618" s="562"/>
      <c r="I618" s="562"/>
      <c r="J618" s="562"/>
      <c r="K618" s="562"/>
      <c r="L618" s="562"/>
      <c r="M618" s="562"/>
      <c r="N618" s="562"/>
      <c r="O618" s="562"/>
      <c r="P618" s="562"/>
      <c r="Q618" s="562"/>
      <c r="R618" s="562"/>
      <c r="S618" s="562"/>
      <c r="T618" s="562"/>
      <c r="U618" s="562"/>
      <c r="V618" s="562"/>
      <c r="W618" s="562"/>
      <c r="X618" s="562"/>
      <c r="Y618" s="376"/>
    </row>
    <row r="619" spans="2:25" x14ac:dyDescent="0.2">
      <c r="B619" s="376"/>
      <c r="C619" s="376"/>
      <c r="D619" s="376"/>
      <c r="E619" s="376"/>
      <c r="F619" s="376"/>
      <c r="G619" s="376"/>
      <c r="H619" s="376"/>
      <c r="I619" s="376"/>
      <c r="J619" s="376"/>
      <c r="K619" s="376"/>
      <c r="L619" s="376"/>
      <c r="M619" s="376"/>
      <c r="N619" s="376"/>
      <c r="O619" s="376"/>
      <c r="P619" s="376"/>
      <c r="Q619" s="376"/>
      <c r="R619" s="376"/>
      <c r="S619" s="376"/>
      <c r="T619" s="376"/>
      <c r="U619" s="376"/>
      <c r="V619" s="376"/>
      <c r="W619" s="376"/>
      <c r="X619" s="376"/>
      <c r="Y619" s="376"/>
    </row>
    <row r="620" spans="2:25" x14ac:dyDescent="0.2">
      <c r="C620" s="376" t="s">
        <v>1097</v>
      </c>
      <c r="D620" s="376"/>
      <c r="E620" s="376"/>
      <c r="F620" s="376"/>
      <c r="G620" s="376"/>
      <c r="H620" s="376"/>
      <c r="I620" s="376"/>
      <c r="J620" s="376"/>
      <c r="K620" s="376"/>
      <c r="L620" s="376"/>
      <c r="M620" s="376"/>
      <c r="N620" s="376"/>
      <c r="O620" s="376"/>
      <c r="P620" s="376"/>
      <c r="Q620" s="376"/>
      <c r="R620" s="376"/>
      <c r="S620" s="376"/>
      <c r="T620" s="376"/>
      <c r="U620" s="376"/>
      <c r="V620" s="376"/>
      <c r="W620" s="376"/>
      <c r="X620" s="376"/>
      <c r="Y620" s="376"/>
    </row>
    <row r="621" spans="2:25" x14ac:dyDescent="0.2">
      <c r="B621" s="376" t="s">
        <v>1098</v>
      </c>
      <c r="C621" s="376"/>
      <c r="D621" s="376"/>
      <c r="E621" s="376"/>
      <c r="F621" s="376"/>
      <c r="G621" s="376"/>
      <c r="H621" s="376"/>
      <c r="I621" s="376"/>
      <c r="J621" s="376"/>
      <c r="K621" s="376"/>
      <c r="L621" s="376"/>
      <c r="M621" s="376"/>
      <c r="N621" s="376"/>
      <c r="O621" s="376"/>
      <c r="P621" s="376"/>
      <c r="Q621" s="376"/>
      <c r="R621" s="376"/>
      <c r="S621" s="376"/>
      <c r="T621" s="376"/>
      <c r="U621" s="376"/>
      <c r="V621" s="376"/>
      <c r="W621" s="376"/>
      <c r="X621" s="376"/>
      <c r="Y621" s="376"/>
    </row>
    <row r="622" spans="2:25" x14ac:dyDescent="0.2">
      <c r="B622" s="376" t="s">
        <v>1099</v>
      </c>
      <c r="C622" s="376"/>
      <c r="D622" s="376"/>
      <c r="E622" s="376"/>
      <c r="F622" s="376"/>
      <c r="G622" s="376"/>
      <c r="H622" s="376"/>
      <c r="I622" s="376"/>
      <c r="J622" s="376"/>
      <c r="K622" s="376"/>
      <c r="L622" s="376"/>
      <c r="M622" s="376"/>
      <c r="N622" s="376"/>
      <c r="O622" s="376"/>
      <c r="P622" s="376"/>
      <c r="Q622" s="376"/>
      <c r="R622" s="376"/>
      <c r="S622" s="376"/>
      <c r="T622" s="376"/>
      <c r="U622" s="376"/>
      <c r="V622" s="376"/>
      <c r="W622" s="376"/>
      <c r="X622" s="376"/>
      <c r="Y622" s="376"/>
    </row>
    <row r="623" spans="2:25" x14ac:dyDescent="0.2">
      <c r="B623" s="376" t="s">
        <v>1100</v>
      </c>
      <c r="C623" s="376"/>
      <c r="D623" s="376"/>
      <c r="E623" s="376"/>
      <c r="F623" s="376"/>
      <c r="G623" s="376"/>
      <c r="H623" s="376"/>
      <c r="I623" s="376"/>
      <c r="J623" s="376"/>
      <c r="K623" s="376"/>
      <c r="L623" s="376"/>
      <c r="M623" s="376"/>
      <c r="N623" s="376"/>
      <c r="O623" s="376"/>
      <c r="P623" s="376"/>
      <c r="Q623" s="376"/>
      <c r="R623" s="376"/>
      <c r="S623" s="376"/>
      <c r="T623" s="376"/>
      <c r="U623" s="376"/>
      <c r="V623" s="376"/>
      <c r="W623" s="376"/>
      <c r="X623" s="376"/>
      <c r="Y623" s="376"/>
    </row>
    <row r="624" spans="2:25" x14ac:dyDescent="0.2">
      <c r="B624" s="376" t="s">
        <v>1101</v>
      </c>
      <c r="C624" s="376"/>
      <c r="D624" s="376"/>
      <c r="E624" s="376"/>
      <c r="F624" s="376"/>
      <c r="G624" s="376"/>
      <c r="H624" s="376"/>
      <c r="I624" s="376"/>
      <c r="J624" s="376"/>
      <c r="K624" s="376"/>
      <c r="L624" s="376"/>
      <c r="M624" s="376"/>
      <c r="N624" s="376"/>
      <c r="O624" s="376"/>
      <c r="P624" s="376"/>
      <c r="Q624" s="376"/>
      <c r="R624" s="376"/>
      <c r="S624" s="376"/>
      <c r="T624" s="376"/>
      <c r="U624" s="376"/>
      <c r="V624" s="376"/>
      <c r="W624" s="376"/>
      <c r="X624" s="376"/>
      <c r="Y624" s="376"/>
    </row>
    <row r="625" spans="2:25" x14ac:dyDescent="0.2">
      <c r="B625" s="376" t="s">
        <v>1102</v>
      </c>
      <c r="C625" s="376"/>
      <c r="D625" s="376"/>
      <c r="E625" s="376"/>
      <c r="F625" s="376"/>
      <c r="G625" s="376"/>
      <c r="H625" s="376"/>
      <c r="I625" s="376"/>
      <c r="J625" s="376"/>
      <c r="K625" s="376"/>
      <c r="L625" s="376"/>
      <c r="M625" s="376"/>
      <c r="N625" s="376"/>
      <c r="O625" s="376"/>
      <c r="P625" s="376"/>
      <c r="Q625" s="376"/>
      <c r="R625" s="376"/>
      <c r="S625" s="376"/>
      <c r="T625" s="376"/>
      <c r="U625" s="376"/>
      <c r="V625" s="376"/>
      <c r="W625" s="376"/>
      <c r="X625" s="376"/>
      <c r="Y625" s="376"/>
    </row>
    <row r="626" spans="2:25" x14ac:dyDescent="0.2">
      <c r="B626" s="376" t="s">
        <v>1103</v>
      </c>
      <c r="C626" s="376"/>
      <c r="D626" s="376"/>
      <c r="E626" s="376"/>
      <c r="F626" s="376"/>
      <c r="G626" s="376"/>
      <c r="H626" s="376"/>
      <c r="I626" s="376"/>
      <c r="J626" s="376"/>
      <c r="K626" s="376"/>
      <c r="L626" s="376"/>
      <c r="M626" s="376"/>
      <c r="N626" s="376"/>
      <c r="O626" s="376"/>
      <c r="P626" s="376"/>
      <c r="Q626" s="376"/>
      <c r="R626" s="376"/>
      <c r="S626" s="376"/>
      <c r="T626" s="376"/>
      <c r="U626" s="376"/>
      <c r="V626" s="376"/>
      <c r="W626" s="376"/>
      <c r="X626" s="376"/>
      <c r="Y626" s="376"/>
    </row>
    <row r="627" spans="2:25" x14ac:dyDescent="0.2">
      <c r="B627" s="376" t="s">
        <v>1104</v>
      </c>
      <c r="C627" s="376"/>
      <c r="D627" s="376"/>
      <c r="E627" s="376"/>
      <c r="F627" s="376"/>
      <c r="G627" s="376"/>
      <c r="H627" s="376"/>
      <c r="I627" s="376"/>
      <c r="J627" s="376"/>
      <c r="K627" s="376"/>
      <c r="L627" s="376"/>
      <c r="M627" s="376"/>
      <c r="N627" s="376"/>
      <c r="O627" s="376"/>
      <c r="P627" s="376"/>
      <c r="Q627" s="376"/>
      <c r="R627" s="376"/>
      <c r="S627" s="376"/>
      <c r="T627" s="376"/>
      <c r="U627" s="376"/>
      <c r="V627" s="376"/>
      <c r="W627" s="376"/>
      <c r="X627" s="376"/>
      <c r="Y627" s="376"/>
    </row>
    <row r="628" spans="2:25" x14ac:dyDescent="0.2">
      <c r="B628" s="376" t="s">
        <v>1105</v>
      </c>
      <c r="C628" s="376"/>
      <c r="D628" s="376"/>
      <c r="E628" s="376"/>
      <c r="F628" s="376"/>
      <c r="G628" s="376"/>
      <c r="H628" s="376"/>
      <c r="I628" s="376"/>
      <c r="J628" s="376"/>
      <c r="K628" s="376"/>
      <c r="L628" s="376"/>
      <c r="M628" s="376"/>
      <c r="N628" s="376"/>
      <c r="O628" s="376"/>
      <c r="P628" s="376"/>
      <c r="Q628" s="376"/>
      <c r="R628" s="376"/>
      <c r="S628" s="376"/>
      <c r="T628" s="376"/>
      <c r="U628" s="376"/>
      <c r="V628" s="376"/>
      <c r="W628" s="376"/>
      <c r="X628" s="376"/>
      <c r="Y628" s="376"/>
    </row>
    <row r="629" spans="2:25" x14ac:dyDescent="0.2">
      <c r="B629" s="376" t="s">
        <v>1106</v>
      </c>
      <c r="C629" s="376"/>
      <c r="D629" s="376"/>
      <c r="E629" s="376"/>
      <c r="F629" s="376"/>
      <c r="G629" s="376"/>
      <c r="H629" s="376"/>
      <c r="I629" s="376"/>
      <c r="J629" s="376"/>
      <c r="K629" s="376"/>
      <c r="L629" s="376"/>
      <c r="M629" s="376"/>
      <c r="N629" s="376"/>
      <c r="O629" s="376"/>
      <c r="P629" s="376"/>
      <c r="Q629" s="376"/>
      <c r="R629" s="376"/>
      <c r="S629" s="376"/>
      <c r="T629" s="376"/>
      <c r="U629" s="376"/>
      <c r="V629" s="376"/>
      <c r="W629" s="376"/>
      <c r="X629" s="376"/>
      <c r="Y629" s="376"/>
    </row>
    <row r="630" spans="2:25" x14ac:dyDescent="0.2">
      <c r="B630" s="376" t="s">
        <v>1107</v>
      </c>
      <c r="C630" s="376"/>
      <c r="D630" s="376"/>
      <c r="E630" s="376"/>
      <c r="F630" s="376"/>
      <c r="G630" s="376"/>
      <c r="H630" s="376"/>
      <c r="I630" s="376"/>
      <c r="J630" s="376"/>
      <c r="K630" s="376"/>
      <c r="L630" s="376"/>
      <c r="M630" s="376"/>
      <c r="N630" s="376"/>
      <c r="O630" s="376"/>
      <c r="P630" s="376"/>
      <c r="Q630" s="376"/>
      <c r="R630" s="376"/>
      <c r="S630" s="376"/>
      <c r="T630" s="376"/>
      <c r="U630" s="376"/>
      <c r="V630" s="376"/>
      <c r="W630" s="376"/>
      <c r="X630" s="376"/>
      <c r="Y630" s="376"/>
    </row>
    <row r="631" spans="2:25" x14ac:dyDescent="0.2">
      <c r="B631" s="376" t="s">
        <v>1108</v>
      </c>
      <c r="C631" s="376"/>
      <c r="D631" s="376"/>
      <c r="E631" s="376"/>
      <c r="F631" s="376"/>
      <c r="G631" s="376"/>
      <c r="H631" s="376"/>
      <c r="I631" s="376"/>
      <c r="J631" s="376"/>
      <c r="K631" s="376"/>
      <c r="L631" s="376"/>
      <c r="M631" s="376"/>
      <c r="N631" s="376"/>
      <c r="O631" s="376"/>
      <c r="P631" s="376"/>
      <c r="Q631" s="376"/>
      <c r="R631" s="376"/>
      <c r="S631" s="376"/>
      <c r="T631" s="376"/>
      <c r="U631" s="376"/>
      <c r="V631" s="376"/>
      <c r="W631" s="376"/>
      <c r="X631" s="376"/>
      <c r="Y631" s="376"/>
    </row>
    <row r="632" spans="2:25" x14ac:dyDescent="0.2">
      <c r="C632" s="378" t="s">
        <v>1109</v>
      </c>
      <c r="D632" s="376"/>
      <c r="E632" s="376"/>
      <c r="F632" s="376"/>
      <c r="G632" s="376"/>
      <c r="H632" s="376"/>
      <c r="I632" s="376"/>
      <c r="J632" s="376"/>
      <c r="K632" s="376"/>
      <c r="L632" s="376"/>
      <c r="M632" s="376"/>
      <c r="N632" s="376"/>
      <c r="O632" s="376"/>
      <c r="P632" s="376"/>
      <c r="Q632" s="376"/>
      <c r="R632" s="376"/>
      <c r="S632" s="376"/>
      <c r="T632" s="376"/>
      <c r="U632" s="376"/>
      <c r="V632" s="376"/>
      <c r="W632" s="376"/>
      <c r="X632" s="376"/>
      <c r="Y632" s="376"/>
    </row>
    <row r="633" spans="2:25" x14ac:dyDescent="0.2">
      <c r="C633" s="376" t="s">
        <v>1110</v>
      </c>
      <c r="D633" s="376"/>
      <c r="E633" s="376"/>
      <c r="F633" s="376"/>
      <c r="G633" s="376"/>
      <c r="H633" s="376"/>
      <c r="I633" s="376"/>
      <c r="J633" s="376"/>
      <c r="K633" s="376"/>
      <c r="L633" s="376"/>
      <c r="M633" s="376"/>
      <c r="N633" s="376"/>
      <c r="O633" s="376"/>
      <c r="P633" s="376"/>
      <c r="Q633" s="376"/>
      <c r="R633" s="376"/>
      <c r="S633" s="376"/>
      <c r="T633" s="376"/>
      <c r="U633" s="376"/>
      <c r="V633" s="376"/>
      <c r="W633" s="376"/>
      <c r="X633" s="376"/>
      <c r="Y633" s="376"/>
    </row>
    <row r="634" spans="2:25" x14ac:dyDescent="0.2">
      <c r="B634" s="376" t="s">
        <v>1111</v>
      </c>
      <c r="C634" s="376"/>
      <c r="D634" s="376"/>
      <c r="E634" s="376"/>
      <c r="F634" s="376"/>
      <c r="G634" s="376"/>
      <c r="H634" s="376"/>
      <c r="I634" s="376"/>
      <c r="J634" s="376"/>
      <c r="K634" s="376"/>
      <c r="L634" s="376"/>
      <c r="M634" s="376"/>
      <c r="N634" s="376"/>
      <c r="O634" s="376"/>
      <c r="P634" s="376"/>
      <c r="Q634" s="376"/>
      <c r="R634" s="376"/>
      <c r="S634" s="376"/>
      <c r="T634" s="376"/>
      <c r="U634" s="376"/>
      <c r="V634" s="376"/>
      <c r="W634" s="376"/>
      <c r="X634" s="376"/>
      <c r="Y634" s="376"/>
    </row>
    <row r="635" spans="2:25" x14ac:dyDescent="0.2">
      <c r="B635" s="376" t="s">
        <v>1112</v>
      </c>
      <c r="C635" s="376"/>
      <c r="D635" s="376"/>
      <c r="E635" s="376"/>
      <c r="F635" s="376"/>
      <c r="G635" s="376"/>
      <c r="H635" s="376"/>
      <c r="I635" s="376"/>
      <c r="J635" s="376"/>
      <c r="K635" s="376"/>
      <c r="L635" s="376"/>
      <c r="M635" s="376"/>
      <c r="N635" s="376"/>
      <c r="O635" s="376"/>
      <c r="P635" s="376"/>
      <c r="Q635" s="376"/>
      <c r="R635" s="376"/>
      <c r="S635" s="376"/>
      <c r="T635" s="376"/>
      <c r="U635" s="376"/>
      <c r="V635" s="376"/>
      <c r="W635" s="376"/>
      <c r="X635" s="376"/>
      <c r="Y635" s="376"/>
    </row>
    <row r="636" spans="2:25" x14ac:dyDescent="0.2">
      <c r="B636" s="376" t="s">
        <v>697</v>
      </c>
      <c r="C636" s="376"/>
      <c r="D636" s="376"/>
      <c r="E636" s="376"/>
      <c r="F636" s="376"/>
      <c r="G636" s="376"/>
      <c r="H636" s="376"/>
      <c r="I636" s="376"/>
      <c r="J636" s="376"/>
      <c r="K636" s="376"/>
      <c r="L636" s="376"/>
      <c r="M636" s="376"/>
      <c r="N636" s="376"/>
      <c r="O636" s="376"/>
      <c r="P636" s="376"/>
      <c r="Q636" s="376"/>
      <c r="R636" s="376"/>
      <c r="S636" s="376"/>
      <c r="T636" s="376"/>
      <c r="U636" s="376"/>
      <c r="V636" s="376"/>
      <c r="W636" s="376"/>
      <c r="X636" s="376"/>
      <c r="Y636" s="376"/>
    </row>
    <row r="637" spans="2:25" x14ac:dyDescent="0.2">
      <c r="C637" s="377" t="s">
        <v>1845</v>
      </c>
      <c r="D637" s="376"/>
      <c r="E637" s="376"/>
      <c r="F637" s="376"/>
      <c r="G637" s="376"/>
      <c r="H637" s="376"/>
      <c r="I637" s="376"/>
      <c r="J637" s="376"/>
      <c r="K637" s="376"/>
      <c r="L637" s="376"/>
      <c r="M637" s="376"/>
      <c r="N637" s="376"/>
      <c r="O637" s="376"/>
      <c r="P637" s="376"/>
      <c r="Q637" s="376"/>
      <c r="R637" s="376"/>
      <c r="S637" s="376"/>
      <c r="T637" s="376"/>
      <c r="U637" s="376"/>
      <c r="V637" s="376"/>
      <c r="W637" s="376"/>
      <c r="X637" s="376"/>
      <c r="Y637" s="376"/>
    </row>
    <row r="638" spans="2:25" x14ac:dyDescent="0.2">
      <c r="B638" s="376" t="s">
        <v>1113</v>
      </c>
      <c r="C638" s="376"/>
      <c r="D638" s="376"/>
      <c r="E638" s="376"/>
      <c r="F638" s="376"/>
      <c r="G638" s="376"/>
      <c r="H638" s="376"/>
      <c r="I638" s="376"/>
      <c r="J638" s="376"/>
      <c r="K638" s="376"/>
      <c r="L638" s="376"/>
      <c r="M638" s="376"/>
      <c r="N638" s="376"/>
      <c r="O638" s="376"/>
      <c r="P638" s="376"/>
      <c r="Q638" s="376"/>
      <c r="R638" s="376"/>
      <c r="S638" s="376"/>
      <c r="T638" s="376"/>
      <c r="U638" s="376"/>
      <c r="V638" s="376"/>
      <c r="W638" s="376"/>
      <c r="X638" s="376"/>
      <c r="Y638" s="376"/>
    </row>
    <row r="639" spans="2:25" x14ac:dyDescent="0.2">
      <c r="B639" s="376" t="s">
        <v>1114</v>
      </c>
      <c r="C639" s="376"/>
      <c r="D639" s="376"/>
      <c r="E639" s="376"/>
      <c r="F639" s="376"/>
      <c r="G639" s="376"/>
      <c r="H639" s="376"/>
      <c r="I639" s="376"/>
      <c r="J639" s="376"/>
      <c r="K639" s="376"/>
      <c r="L639" s="376"/>
      <c r="M639" s="376"/>
      <c r="N639" s="376"/>
      <c r="O639" s="376"/>
      <c r="P639" s="376"/>
      <c r="Q639" s="376"/>
      <c r="R639" s="376"/>
      <c r="S639" s="376"/>
      <c r="T639" s="376"/>
      <c r="U639" s="376"/>
      <c r="V639" s="376"/>
      <c r="W639" s="376"/>
      <c r="X639" s="376"/>
      <c r="Y639" s="376"/>
    </row>
    <row r="640" spans="2:25" x14ac:dyDescent="0.2">
      <c r="B640" s="376" t="s">
        <v>1115</v>
      </c>
      <c r="C640" s="376"/>
      <c r="D640" s="376"/>
      <c r="E640" s="376"/>
      <c r="F640" s="376"/>
      <c r="G640" s="376"/>
      <c r="H640" s="376"/>
      <c r="I640" s="376"/>
      <c r="J640" s="376"/>
      <c r="K640" s="376"/>
      <c r="L640" s="376"/>
      <c r="M640" s="376"/>
      <c r="N640" s="376"/>
      <c r="O640" s="376"/>
      <c r="P640" s="376"/>
      <c r="Q640" s="376"/>
      <c r="R640" s="376"/>
      <c r="S640" s="376"/>
      <c r="T640" s="376"/>
      <c r="U640" s="376"/>
      <c r="V640" s="376"/>
      <c r="W640" s="376"/>
      <c r="X640" s="376"/>
      <c r="Y640" s="376"/>
    </row>
    <row r="641" spans="2:25" x14ac:dyDescent="0.2">
      <c r="B641" s="376" t="s">
        <v>1116</v>
      </c>
      <c r="C641" s="376"/>
      <c r="D641" s="376"/>
      <c r="E641" s="376"/>
      <c r="F641" s="376"/>
      <c r="G641" s="376"/>
      <c r="H641" s="376"/>
      <c r="I641" s="376"/>
      <c r="J641" s="376"/>
      <c r="K641" s="376"/>
      <c r="L641" s="376"/>
      <c r="M641" s="376"/>
      <c r="N641" s="376"/>
      <c r="O641" s="376"/>
      <c r="P641" s="376"/>
      <c r="Q641" s="376"/>
      <c r="R641" s="376"/>
      <c r="S641" s="376"/>
      <c r="T641" s="376"/>
      <c r="U641" s="376"/>
      <c r="V641" s="376"/>
      <c r="W641" s="376"/>
      <c r="X641" s="376"/>
      <c r="Y641" s="376"/>
    </row>
    <row r="642" spans="2:25" x14ac:dyDescent="0.2">
      <c r="C642" s="376" t="s">
        <v>1117</v>
      </c>
      <c r="D642" s="376"/>
      <c r="E642" s="376"/>
      <c r="F642" s="376"/>
      <c r="G642" s="376"/>
      <c r="H642" s="376"/>
      <c r="I642" s="376"/>
      <c r="J642" s="376"/>
      <c r="K642" s="376"/>
      <c r="L642" s="376"/>
      <c r="M642" s="376"/>
      <c r="N642" s="376"/>
      <c r="O642" s="376"/>
      <c r="P642" s="376"/>
      <c r="Q642" s="376"/>
      <c r="R642" s="376"/>
      <c r="S642" s="376"/>
      <c r="T642" s="376"/>
      <c r="U642" s="376"/>
      <c r="V642" s="376"/>
      <c r="W642" s="376"/>
      <c r="X642" s="376"/>
      <c r="Y642" s="376"/>
    </row>
    <row r="643" spans="2:25" x14ac:dyDescent="0.2">
      <c r="B643" s="376" t="s">
        <v>1118</v>
      </c>
      <c r="C643" s="376"/>
      <c r="D643" s="376"/>
      <c r="E643" s="376"/>
      <c r="F643" s="376"/>
      <c r="G643" s="376"/>
      <c r="H643" s="376"/>
      <c r="I643" s="376"/>
      <c r="J643" s="376"/>
      <c r="K643" s="376"/>
      <c r="L643" s="376"/>
      <c r="M643" s="376"/>
      <c r="N643" s="376"/>
      <c r="O643" s="376"/>
      <c r="P643" s="376"/>
      <c r="Q643" s="376"/>
      <c r="R643" s="376"/>
      <c r="S643" s="376"/>
      <c r="T643" s="376"/>
      <c r="U643" s="376"/>
      <c r="V643" s="376"/>
      <c r="W643" s="376"/>
      <c r="X643" s="376"/>
      <c r="Y643" s="376"/>
    </row>
    <row r="644" spans="2:25" x14ac:dyDescent="0.2">
      <c r="B644" s="376" t="s">
        <v>1119</v>
      </c>
      <c r="C644" s="376"/>
      <c r="D644" s="376"/>
      <c r="E644" s="376"/>
      <c r="F644" s="376"/>
      <c r="G644" s="376"/>
      <c r="H644" s="376"/>
      <c r="I644" s="376"/>
      <c r="J644" s="376"/>
      <c r="K644" s="376"/>
      <c r="L644" s="376"/>
      <c r="M644" s="376"/>
      <c r="N644" s="376"/>
      <c r="O644" s="376"/>
      <c r="P644" s="376"/>
      <c r="Q644" s="376"/>
      <c r="R644" s="376"/>
      <c r="S644" s="376"/>
      <c r="T644" s="376"/>
      <c r="U644" s="376"/>
      <c r="V644" s="376"/>
      <c r="W644" s="376"/>
      <c r="X644" s="376"/>
      <c r="Y644" s="376"/>
    </row>
    <row r="645" spans="2:25" x14ac:dyDescent="0.2">
      <c r="B645" s="376" t="s">
        <v>1120</v>
      </c>
      <c r="C645" s="376"/>
      <c r="D645" s="376"/>
      <c r="E645" s="376"/>
      <c r="F645" s="376"/>
      <c r="G645" s="376"/>
      <c r="H645" s="376"/>
      <c r="I645" s="376"/>
      <c r="J645" s="376"/>
      <c r="K645" s="376"/>
      <c r="L645" s="376"/>
      <c r="M645" s="376"/>
      <c r="N645" s="376"/>
      <c r="O645" s="376"/>
      <c r="P645" s="376"/>
      <c r="Q645" s="376"/>
      <c r="R645" s="376"/>
      <c r="S645" s="376"/>
      <c r="T645" s="376"/>
      <c r="U645" s="376"/>
      <c r="V645" s="376"/>
      <c r="W645" s="376"/>
      <c r="X645" s="376"/>
      <c r="Y645" s="376"/>
    </row>
    <row r="646" spans="2:25" x14ac:dyDescent="0.2">
      <c r="B646" s="376" t="s">
        <v>1121</v>
      </c>
      <c r="C646" s="376"/>
      <c r="D646" s="376"/>
      <c r="E646" s="376"/>
      <c r="F646" s="376"/>
      <c r="G646" s="376"/>
      <c r="H646" s="376"/>
      <c r="I646" s="376"/>
      <c r="J646" s="376"/>
      <c r="K646" s="376"/>
      <c r="L646" s="376"/>
      <c r="M646" s="376"/>
      <c r="N646" s="376"/>
      <c r="O646" s="376"/>
      <c r="P646" s="376"/>
      <c r="Q646" s="376"/>
      <c r="R646" s="376"/>
      <c r="S646" s="376"/>
      <c r="T646" s="376"/>
      <c r="U646" s="376"/>
      <c r="V646" s="376"/>
      <c r="W646" s="376"/>
      <c r="X646" s="376"/>
      <c r="Y646" s="376"/>
    </row>
    <row r="647" spans="2:25" x14ac:dyDescent="0.2">
      <c r="B647" s="376" t="s">
        <v>1122</v>
      </c>
      <c r="C647" s="376"/>
      <c r="D647" s="376"/>
      <c r="E647" s="376"/>
      <c r="F647" s="376"/>
      <c r="G647" s="376"/>
      <c r="H647" s="376"/>
      <c r="I647" s="376"/>
      <c r="J647" s="376"/>
      <c r="K647" s="376"/>
      <c r="L647" s="376"/>
      <c r="M647" s="376"/>
      <c r="N647" s="376"/>
      <c r="O647" s="376"/>
      <c r="P647" s="376"/>
      <c r="Q647" s="376"/>
      <c r="R647" s="376"/>
      <c r="S647" s="376"/>
      <c r="T647" s="376"/>
      <c r="U647" s="376"/>
      <c r="V647" s="376"/>
      <c r="W647" s="376"/>
      <c r="X647" s="376"/>
      <c r="Y647" s="376"/>
    </row>
    <row r="648" spans="2:25" x14ac:dyDescent="0.2">
      <c r="B648" s="377" t="s">
        <v>1846</v>
      </c>
      <c r="C648" s="376"/>
      <c r="D648" s="376"/>
      <c r="E648" s="376"/>
      <c r="F648" s="376"/>
      <c r="G648" s="376"/>
      <c r="H648" s="376"/>
      <c r="I648" s="376"/>
      <c r="J648" s="376"/>
      <c r="K648" s="376"/>
      <c r="L648" s="376"/>
      <c r="M648" s="376"/>
      <c r="N648" s="376"/>
      <c r="O648" s="376"/>
      <c r="P648" s="376"/>
      <c r="Q648" s="376"/>
      <c r="R648" s="376"/>
      <c r="S648" s="376"/>
      <c r="T648" s="376"/>
      <c r="U648" s="376"/>
      <c r="V648" s="376"/>
      <c r="W648" s="376"/>
      <c r="X648" s="376"/>
      <c r="Y648" s="376"/>
    </row>
    <row r="649" spans="2:25" x14ac:dyDescent="0.2">
      <c r="C649" s="376" t="s">
        <v>1123</v>
      </c>
      <c r="D649" s="376"/>
      <c r="E649" s="376"/>
      <c r="F649" s="376"/>
      <c r="G649" s="376"/>
      <c r="H649" s="376"/>
      <c r="I649" s="376"/>
      <c r="J649" s="376"/>
      <c r="K649" s="376"/>
      <c r="L649" s="376"/>
      <c r="M649" s="376"/>
      <c r="N649" s="376"/>
      <c r="O649" s="376"/>
      <c r="P649" s="376"/>
      <c r="Q649" s="376"/>
      <c r="R649" s="376"/>
      <c r="S649" s="376"/>
      <c r="T649" s="376"/>
      <c r="U649" s="376"/>
      <c r="V649" s="376"/>
      <c r="W649" s="376"/>
      <c r="X649" s="376"/>
      <c r="Y649" s="376"/>
    </row>
    <row r="650" spans="2:25" x14ac:dyDescent="0.2">
      <c r="B650" s="376" t="s">
        <v>1124</v>
      </c>
      <c r="C650" s="376"/>
      <c r="D650" s="376"/>
      <c r="E650" s="376"/>
      <c r="F650" s="376"/>
      <c r="G650" s="376"/>
      <c r="H650" s="376"/>
      <c r="I650" s="376"/>
      <c r="J650" s="376"/>
      <c r="K650" s="376"/>
      <c r="L650" s="376"/>
      <c r="M650" s="376"/>
      <c r="N650" s="376"/>
      <c r="O650" s="376"/>
      <c r="P650" s="376"/>
      <c r="Q650" s="376"/>
      <c r="R650" s="376"/>
      <c r="S650" s="376"/>
      <c r="T650" s="376"/>
      <c r="U650" s="376"/>
      <c r="V650" s="376"/>
      <c r="W650" s="376"/>
      <c r="X650" s="376"/>
      <c r="Y650" s="376"/>
    </row>
    <row r="651" spans="2:25" x14ac:dyDescent="0.2">
      <c r="B651" s="376" t="s">
        <v>1125</v>
      </c>
      <c r="C651" s="376"/>
      <c r="D651" s="376"/>
      <c r="E651" s="376"/>
      <c r="F651" s="376"/>
      <c r="G651" s="376"/>
      <c r="H651" s="376"/>
      <c r="I651" s="376"/>
      <c r="J651" s="376"/>
      <c r="K651" s="376"/>
      <c r="L651" s="376"/>
      <c r="M651" s="376"/>
      <c r="N651" s="376"/>
      <c r="O651" s="376"/>
      <c r="P651" s="376"/>
      <c r="Q651" s="376"/>
      <c r="R651" s="376"/>
      <c r="S651" s="376"/>
      <c r="T651" s="376"/>
      <c r="U651" s="376"/>
      <c r="V651" s="376"/>
      <c r="W651" s="376"/>
      <c r="X651" s="376"/>
      <c r="Y651" s="376"/>
    </row>
    <row r="652" spans="2:25" x14ac:dyDescent="0.2">
      <c r="B652" s="376" t="s">
        <v>1128</v>
      </c>
      <c r="C652" s="376"/>
      <c r="D652" s="376"/>
      <c r="E652" s="376"/>
      <c r="F652" s="376"/>
      <c r="G652" s="376"/>
      <c r="H652" s="376"/>
      <c r="I652" s="376"/>
      <c r="J652" s="376"/>
      <c r="K652" s="376"/>
      <c r="L652" s="376"/>
      <c r="M652" s="376"/>
      <c r="N652" s="376"/>
      <c r="O652" s="376"/>
      <c r="P652" s="376"/>
      <c r="Q652" s="376"/>
      <c r="R652" s="376"/>
      <c r="S652" s="376"/>
      <c r="T652" s="376"/>
      <c r="U652" s="376"/>
      <c r="V652" s="376"/>
      <c r="W652" s="376"/>
      <c r="X652" s="376"/>
      <c r="Y652" s="376"/>
    </row>
    <row r="653" spans="2:25" x14ac:dyDescent="0.2">
      <c r="B653" s="376" t="s">
        <v>1129</v>
      </c>
      <c r="C653" s="376"/>
      <c r="D653" s="376"/>
      <c r="E653" s="376"/>
      <c r="F653" s="376"/>
      <c r="G653" s="376"/>
      <c r="H653" s="376"/>
      <c r="I653" s="376"/>
      <c r="J653" s="376"/>
      <c r="K653" s="376"/>
      <c r="L653" s="376"/>
      <c r="M653" s="376"/>
      <c r="N653" s="376"/>
      <c r="O653" s="376"/>
      <c r="P653" s="376"/>
      <c r="Q653" s="376"/>
      <c r="R653" s="376"/>
      <c r="S653" s="376"/>
      <c r="T653" s="376"/>
      <c r="U653" s="376"/>
      <c r="V653" s="376"/>
      <c r="W653" s="376"/>
      <c r="X653" s="376"/>
      <c r="Y653" s="376"/>
    </row>
    <row r="654" spans="2:25" x14ac:dyDescent="0.2">
      <c r="B654" s="376"/>
      <c r="C654" s="376"/>
      <c r="D654" s="376"/>
      <c r="E654" s="376"/>
      <c r="F654" s="376"/>
      <c r="G654" s="376"/>
      <c r="H654" s="376"/>
      <c r="I654" s="376"/>
      <c r="J654" s="376"/>
      <c r="K654" s="376"/>
      <c r="L654" s="376"/>
      <c r="M654" s="376"/>
      <c r="N654" s="376"/>
      <c r="O654" s="376"/>
      <c r="P654" s="376"/>
      <c r="Q654" s="376"/>
      <c r="R654" s="376"/>
      <c r="S654" s="376"/>
      <c r="T654" s="376"/>
      <c r="U654" s="376"/>
      <c r="V654" s="376"/>
      <c r="W654" s="376"/>
      <c r="X654" s="376"/>
      <c r="Y654" s="376"/>
    </row>
    <row r="655" spans="2:25" x14ac:dyDescent="0.2">
      <c r="B655" s="564" t="s">
        <v>1126</v>
      </c>
      <c r="C655" s="564"/>
      <c r="D655" s="564"/>
      <c r="E655" s="564"/>
      <c r="F655" s="564"/>
      <c r="G655" s="564"/>
      <c r="H655" s="564"/>
      <c r="I655" s="564"/>
      <c r="J655" s="564"/>
      <c r="K655" s="564"/>
      <c r="L655" s="564"/>
      <c r="M655" s="564"/>
      <c r="N655" s="564"/>
      <c r="O655" s="564"/>
      <c r="P655" s="564"/>
      <c r="Q655" s="564"/>
      <c r="R655" s="564"/>
      <c r="S655" s="564"/>
      <c r="T655" s="564"/>
      <c r="U655" s="564"/>
      <c r="V655" s="564"/>
      <c r="W655" s="564"/>
      <c r="X655" s="564"/>
      <c r="Y655" s="376"/>
    </row>
    <row r="656" spans="2:25" x14ac:dyDescent="0.2">
      <c r="B656" s="467" t="s">
        <v>1127</v>
      </c>
      <c r="C656" s="467"/>
      <c r="D656" s="467"/>
      <c r="E656" s="467"/>
      <c r="F656" s="467"/>
      <c r="G656" s="467"/>
      <c r="H656" s="467"/>
      <c r="I656" s="467"/>
      <c r="J656" s="467"/>
      <c r="K656" s="467"/>
      <c r="L656" s="467"/>
      <c r="M656" s="467"/>
      <c r="N656" s="467"/>
      <c r="O656" s="467"/>
      <c r="P656" s="467"/>
      <c r="Q656" s="467"/>
      <c r="R656" s="467"/>
      <c r="S656" s="467"/>
      <c r="T656" s="467"/>
      <c r="U656" s="467"/>
      <c r="V656" s="467"/>
      <c r="W656" s="467"/>
      <c r="X656" s="467"/>
      <c r="Y656" s="376"/>
    </row>
    <row r="657" spans="2:25" x14ac:dyDescent="0.2">
      <c r="B657" s="376"/>
      <c r="C657" s="376"/>
      <c r="D657" s="376"/>
      <c r="E657" s="376"/>
      <c r="F657" s="376"/>
      <c r="G657" s="376"/>
      <c r="H657" s="376"/>
      <c r="I657" s="376"/>
      <c r="J657" s="376"/>
      <c r="K657" s="376"/>
      <c r="L657" s="376"/>
      <c r="M657" s="376"/>
      <c r="N657" s="376"/>
      <c r="O657" s="376"/>
      <c r="P657" s="376"/>
      <c r="Q657" s="376"/>
      <c r="R657" s="376"/>
      <c r="S657" s="376"/>
      <c r="T657" s="376"/>
      <c r="U657" s="376"/>
      <c r="V657" s="376"/>
      <c r="W657" s="376"/>
      <c r="X657" s="376"/>
      <c r="Y657" s="376"/>
    </row>
    <row r="658" spans="2:25" x14ac:dyDescent="0.2">
      <c r="C658" s="376" t="s">
        <v>1130</v>
      </c>
      <c r="D658" s="376"/>
      <c r="E658" s="376"/>
      <c r="F658" s="376"/>
      <c r="G658" s="376"/>
      <c r="H658" s="376"/>
      <c r="I658" s="376"/>
      <c r="J658" s="376"/>
      <c r="K658" s="376"/>
      <c r="L658" s="376"/>
      <c r="M658" s="376"/>
      <c r="N658" s="376"/>
      <c r="O658" s="376"/>
      <c r="P658" s="376"/>
      <c r="Q658" s="376"/>
      <c r="R658" s="376"/>
      <c r="S658" s="376"/>
      <c r="T658" s="376"/>
      <c r="U658" s="376"/>
      <c r="V658" s="376"/>
      <c r="W658" s="376"/>
      <c r="X658" s="376"/>
      <c r="Y658" s="376"/>
    </row>
    <row r="659" spans="2:25" x14ac:dyDescent="0.2">
      <c r="B659" s="376" t="s">
        <v>1131</v>
      </c>
      <c r="C659" s="376"/>
      <c r="D659" s="376"/>
      <c r="E659" s="376"/>
      <c r="F659" s="376"/>
      <c r="G659" s="376"/>
      <c r="H659" s="376"/>
      <c r="I659" s="376"/>
      <c r="J659" s="376"/>
      <c r="K659" s="376"/>
      <c r="L659" s="376"/>
      <c r="M659" s="376"/>
      <c r="N659" s="376"/>
      <c r="O659" s="376"/>
      <c r="P659" s="376"/>
      <c r="Q659" s="376"/>
      <c r="R659" s="376"/>
      <c r="S659" s="376"/>
      <c r="T659" s="376"/>
      <c r="U659" s="376"/>
      <c r="V659" s="376"/>
      <c r="W659" s="376"/>
      <c r="X659" s="376"/>
      <c r="Y659" s="376"/>
    </row>
    <row r="660" spans="2:25" x14ac:dyDescent="0.2">
      <c r="B660" s="376" t="s">
        <v>1132</v>
      </c>
      <c r="C660" s="376"/>
      <c r="D660" s="376"/>
      <c r="E660" s="376"/>
      <c r="F660" s="376"/>
      <c r="G660" s="376"/>
      <c r="H660" s="376"/>
      <c r="I660" s="376"/>
      <c r="J660" s="376"/>
      <c r="K660" s="376"/>
      <c r="L660" s="376"/>
      <c r="M660" s="376"/>
      <c r="N660" s="376"/>
      <c r="O660" s="376"/>
      <c r="P660" s="376"/>
      <c r="Q660" s="376"/>
      <c r="R660" s="376"/>
      <c r="S660" s="376"/>
      <c r="T660" s="376"/>
      <c r="U660" s="376"/>
      <c r="V660" s="376"/>
      <c r="W660" s="376"/>
      <c r="X660" s="376"/>
      <c r="Y660" s="376"/>
    </row>
    <row r="661" spans="2:25" x14ac:dyDescent="0.2">
      <c r="B661" s="376" t="s">
        <v>1133</v>
      </c>
      <c r="C661" s="376"/>
      <c r="D661" s="376"/>
      <c r="E661" s="376"/>
      <c r="F661" s="376"/>
      <c r="G661" s="376"/>
      <c r="H661" s="376"/>
      <c r="I661" s="376"/>
      <c r="J661" s="376"/>
      <c r="K661" s="376"/>
      <c r="L661" s="376"/>
      <c r="M661" s="376"/>
      <c r="N661" s="376"/>
      <c r="O661" s="376"/>
      <c r="P661" s="376"/>
      <c r="Q661" s="376"/>
      <c r="R661" s="376"/>
      <c r="S661" s="376"/>
      <c r="T661" s="376"/>
      <c r="U661" s="376"/>
      <c r="V661" s="376"/>
      <c r="W661" s="376"/>
      <c r="X661" s="376"/>
      <c r="Y661" s="376"/>
    </row>
    <row r="662" spans="2:25" x14ac:dyDescent="0.2">
      <c r="B662" s="376" t="s">
        <v>1134</v>
      </c>
      <c r="C662" s="376"/>
      <c r="D662" s="376"/>
      <c r="E662" s="376"/>
      <c r="F662" s="376"/>
      <c r="G662" s="376"/>
      <c r="H662" s="376"/>
      <c r="I662" s="376"/>
      <c r="J662" s="376"/>
      <c r="K662" s="376"/>
      <c r="L662" s="376"/>
      <c r="M662" s="376"/>
      <c r="N662" s="376"/>
      <c r="O662" s="376"/>
      <c r="P662" s="376"/>
      <c r="Q662" s="376"/>
      <c r="R662" s="376"/>
      <c r="S662" s="376"/>
      <c r="T662" s="376"/>
      <c r="U662" s="376"/>
      <c r="V662" s="376"/>
      <c r="W662" s="376"/>
      <c r="X662" s="376"/>
      <c r="Y662" s="376"/>
    </row>
    <row r="663" spans="2:25" x14ac:dyDescent="0.2">
      <c r="B663" s="376" t="s">
        <v>1135</v>
      </c>
      <c r="C663" s="376"/>
      <c r="D663" s="376"/>
      <c r="E663" s="376"/>
      <c r="F663" s="376"/>
      <c r="G663" s="376"/>
      <c r="H663" s="376"/>
      <c r="I663" s="376"/>
      <c r="J663" s="376"/>
      <c r="K663" s="376"/>
      <c r="L663" s="376"/>
      <c r="M663" s="376"/>
      <c r="N663" s="376"/>
      <c r="O663" s="376"/>
      <c r="P663" s="376"/>
      <c r="Q663" s="376"/>
      <c r="R663" s="376"/>
      <c r="S663" s="376"/>
      <c r="T663" s="376"/>
      <c r="U663" s="376"/>
      <c r="V663" s="376"/>
      <c r="W663" s="376"/>
      <c r="X663" s="376"/>
      <c r="Y663" s="376"/>
    </row>
    <row r="664" spans="2:25" x14ac:dyDescent="0.2">
      <c r="C664" s="376" t="s">
        <v>1136</v>
      </c>
      <c r="D664" s="376"/>
      <c r="E664" s="376"/>
      <c r="F664" s="376"/>
      <c r="G664" s="376"/>
      <c r="H664" s="376"/>
      <c r="I664" s="376"/>
      <c r="J664" s="376"/>
      <c r="K664" s="376"/>
      <c r="L664" s="376"/>
      <c r="M664" s="376"/>
      <c r="N664" s="376"/>
      <c r="O664" s="376"/>
      <c r="P664" s="376"/>
      <c r="Q664" s="376"/>
      <c r="R664" s="376"/>
      <c r="S664" s="376"/>
      <c r="T664" s="376"/>
      <c r="U664" s="376"/>
      <c r="V664" s="376"/>
      <c r="W664" s="376"/>
      <c r="X664" s="376"/>
      <c r="Y664" s="376"/>
    </row>
    <row r="665" spans="2:25" x14ac:dyDescent="0.2">
      <c r="B665" s="376" t="s">
        <v>1137</v>
      </c>
      <c r="C665" s="376"/>
      <c r="D665" s="376"/>
      <c r="E665" s="376"/>
      <c r="F665" s="376"/>
      <c r="G665" s="376"/>
      <c r="H665" s="376"/>
      <c r="I665" s="376"/>
      <c r="J665" s="376"/>
      <c r="K665" s="376"/>
      <c r="L665" s="376"/>
      <c r="M665" s="376"/>
      <c r="N665" s="376"/>
      <c r="O665" s="376"/>
      <c r="P665" s="376"/>
      <c r="Q665" s="376"/>
      <c r="R665" s="376"/>
      <c r="S665" s="376"/>
      <c r="T665" s="376"/>
      <c r="U665" s="376"/>
      <c r="V665" s="376"/>
      <c r="W665" s="376"/>
      <c r="X665" s="376"/>
      <c r="Y665" s="376"/>
    </row>
    <row r="666" spans="2:25" x14ac:dyDescent="0.2">
      <c r="B666" s="376" t="s">
        <v>1138</v>
      </c>
      <c r="C666" s="376"/>
      <c r="D666" s="376"/>
      <c r="E666" s="376"/>
      <c r="F666" s="376"/>
      <c r="G666" s="376"/>
      <c r="H666" s="376"/>
      <c r="I666" s="376"/>
      <c r="J666" s="376"/>
      <c r="K666" s="376"/>
      <c r="L666" s="376"/>
      <c r="M666" s="376"/>
      <c r="N666" s="376"/>
      <c r="O666" s="376"/>
      <c r="P666" s="376"/>
      <c r="Q666" s="376"/>
      <c r="R666" s="376"/>
      <c r="S666" s="376"/>
      <c r="T666" s="376"/>
      <c r="U666" s="376"/>
      <c r="V666" s="376"/>
      <c r="W666" s="376"/>
      <c r="X666" s="376"/>
      <c r="Y666" s="376"/>
    </row>
    <row r="667" spans="2:25" x14ac:dyDescent="0.2">
      <c r="B667" s="376" t="s">
        <v>1139</v>
      </c>
      <c r="C667" s="376"/>
      <c r="D667" s="376"/>
      <c r="E667" s="376"/>
      <c r="F667" s="376"/>
      <c r="G667" s="376"/>
      <c r="H667" s="376"/>
      <c r="I667" s="376"/>
      <c r="J667" s="376"/>
      <c r="K667" s="376"/>
      <c r="L667" s="376"/>
      <c r="M667" s="376"/>
      <c r="N667" s="376"/>
      <c r="O667" s="376"/>
      <c r="P667" s="376"/>
      <c r="Q667" s="376"/>
      <c r="R667" s="376"/>
      <c r="S667" s="376"/>
      <c r="T667" s="376"/>
      <c r="U667" s="376"/>
      <c r="V667" s="376"/>
      <c r="W667" s="376"/>
      <c r="X667" s="376"/>
      <c r="Y667" s="376"/>
    </row>
    <row r="668" spans="2:25" x14ac:dyDescent="0.2">
      <c r="B668" s="376" t="s">
        <v>1140</v>
      </c>
      <c r="C668" s="376"/>
      <c r="D668" s="376"/>
      <c r="E668" s="376"/>
      <c r="F668" s="376"/>
      <c r="G668" s="376"/>
      <c r="H668" s="376"/>
      <c r="I668" s="376"/>
      <c r="J668" s="376"/>
      <c r="K668" s="376"/>
      <c r="L668" s="376"/>
      <c r="M668" s="376"/>
      <c r="N668" s="376"/>
      <c r="O668" s="376"/>
      <c r="P668" s="376"/>
      <c r="Q668" s="376"/>
      <c r="R668" s="376"/>
      <c r="S668" s="376"/>
      <c r="T668" s="376"/>
      <c r="U668" s="376"/>
      <c r="V668" s="376"/>
      <c r="W668" s="376"/>
      <c r="X668" s="376"/>
      <c r="Y668" s="376"/>
    </row>
    <row r="669" spans="2:25" x14ac:dyDescent="0.2">
      <c r="B669" s="376" t="s">
        <v>1141</v>
      </c>
      <c r="C669" s="376"/>
      <c r="D669" s="376"/>
      <c r="E669" s="376"/>
      <c r="F669" s="376"/>
      <c r="G669" s="376"/>
      <c r="H669" s="376"/>
      <c r="I669" s="376"/>
      <c r="J669" s="376"/>
      <c r="K669" s="376"/>
      <c r="L669" s="376"/>
      <c r="M669" s="376"/>
      <c r="N669" s="376"/>
      <c r="O669" s="376"/>
      <c r="P669" s="376"/>
      <c r="Q669" s="376"/>
      <c r="R669" s="376"/>
      <c r="S669" s="376"/>
      <c r="T669" s="376"/>
      <c r="U669" s="376"/>
      <c r="V669" s="376"/>
      <c r="W669" s="376"/>
      <c r="X669" s="376"/>
      <c r="Y669" s="376"/>
    </row>
    <row r="670" spans="2:25" x14ac:dyDescent="0.2">
      <c r="B670" s="376" t="s">
        <v>1142</v>
      </c>
      <c r="C670" s="376"/>
      <c r="D670" s="376"/>
      <c r="E670" s="376"/>
      <c r="F670" s="376"/>
      <c r="G670" s="376"/>
      <c r="H670" s="376"/>
      <c r="I670" s="376"/>
      <c r="J670" s="376"/>
      <c r="K670" s="376"/>
      <c r="L670" s="376"/>
      <c r="M670" s="376"/>
      <c r="N670" s="376"/>
      <c r="O670" s="376"/>
      <c r="P670" s="376"/>
      <c r="Q670" s="376"/>
      <c r="R670" s="376"/>
      <c r="S670" s="376"/>
      <c r="T670" s="376"/>
      <c r="U670" s="376"/>
      <c r="V670" s="376"/>
      <c r="W670" s="376"/>
      <c r="X670" s="376"/>
      <c r="Y670" s="376"/>
    </row>
    <row r="671" spans="2:25" x14ac:dyDescent="0.2">
      <c r="B671" s="409"/>
      <c r="C671" s="378" t="s">
        <v>1143</v>
      </c>
      <c r="D671" s="376"/>
      <c r="E671" s="376"/>
      <c r="F671" s="376"/>
      <c r="G671" s="376"/>
      <c r="H671" s="376"/>
      <c r="I671" s="376"/>
      <c r="J671" s="376"/>
      <c r="K671" s="376"/>
      <c r="L671" s="376"/>
      <c r="M671" s="376"/>
      <c r="N671" s="376"/>
      <c r="O671" s="376"/>
      <c r="P671" s="376"/>
      <c r="Q671" s="376"/>
      <c r="R671" s="376"/>
      <c r="S671" s="376"/>
      <c r="T671" s="376"/>
      <c r="U671" s="376"/>
      <c r="V671" s="376"/>
      <c r="W671" s="376"/>
      <c r="X671" s="376"/>
      <c r="Y671" s="376"/>
    </row>
    <row r="672" spans="2:25" x14ac:dyDescent="0.2">
      <c r="B672" s="378" t="s">
        <v>1144</v>
      </c>
      <c r="C672" s="378"/>
      <c r="D672" s="376"/>
      <c r="E672" s="376"/>
      <c r="F672" s="376"/>
      <c r="G672" s="376"/>
      <c r="H672" s="376"/>
      <c r="I672" s="376"/>
      <c r="J672" s="376"/>
      <c r="K672" s="376"/>
      <c r="L672" s="376"/>
      <c r="M672" s="376"/>
      <c r="N672" s="376"/>
      <c r="O672" s="376"/>
      <c r="P672" s="376"/>
      <c r="Q672" s="376"/>
      <c r="R672" s="376"/>
      <c r="S672" s="376"/>
      <c r="T672" s="376"/>
      <c r="U672" s="376"/>
      <c r="V672" s="376"/>
      <c r="W672" s="376"/>
      <c r="X672" s="376"/>
      <c r="Y672" s="376"/>
    </row>
    <row r="673" spans="2:25" x14ac:dyDescent="0.2">
      <c r="C673" s="376" t="s">
        <v>1145</v>
      </c>
      <c r="D673" s="376"/>
      <c r="E673" s="376"/>
      <c r="F673" s="376"/>
      <c r="G673" s="376"/>
      <c r="H673" s="376"/>
      <c r="I673" s="376"/>
      <c r="J673" s="376"/>
      <c r="K673" s="376"/>
      <c r="L673" s="376"/>
      <c r="M673" s="376"/>
      <c r="N673" s="376"/>
      <c r="O673" s="376"/>
      <c r="P673" s="376"/>
      <c r="Q673" s="376"/>
      <c r="R673" s="376"/>
      <c r="S673" s="376"/>
      <c r="T673" s="376"/>
      <c r="U673" s="376"/>
      <c r="V673" s="376"/>
      <c r="W673" s="376"/>
      <c r="X673" s="376"/>
      <c r="Y673" s="376"/>
    </row>
    <row r="674" spans="2:25" x14ac:dyDescent="0.2">
      <c r="B674" s="376" t="s">
        <v>1146</v>
      </c>
      <c r="C674" s="376"/>
      <c r="D674" s="376"/>
      <c r="E674" s="376"/>
      <c r="F674" s="376"/>
      <c r="G674" s="376"/>
      <c r="H674" s="376"/>
      <c r="I674" s="376"/>
      <c r="J674" s="376"/>
      <c r="K674" s="376"/>
      <c r="L674" s="376"/>
      <c r="M674" s="376"/>
      <c r="N674" s="376"/>
      <c r="O674" s="376"/>
      <c r="P674" s="376"/>
      <c r="Q674" s="376"/>
      <c r="R674" s="376"/>
      <c r="S674" s="376"/>
      <c r="T674" s="376"/>
      <c r="U674" s="376"/>
      <c r="V674" s="376"/>
      <c r="W674" s="376"/>
      <c r="X674" s="376"/>
      <c r="Y674" s="376"/>
    </row>
    <row r="675" spans="2:25" x14ac:dyDescent="0.2">
      <c r="B675" s="376" t="s">
        <v>1147</v>
      </c>
      <c r="C675" s="376"/>
      <c r="D675" s="376"/>
      <c r="E675" s="376"/>
      <c r="F675" s="376"/>
      <c r="G675" s="376"/>
      <c r="H675" s="376"/>
      <c r="I675" s="376"/>
      <c r="J675" s="376"/>
      <c r="K675" s="376"/>
      <c r="L675" s="376"/>
      <c r="M675" s="376"/>
      <c r="N675" s="376"/>
      <c r="O675" s="376"/>
      <c r="P675" s="376"/>
      <c r="Q675" s="376"/>
      <c r="R675" s="376"/>
      <c r="S675" s="376"/>
      <c r="T675" s="376"/>
      <c r="U675" s="376"/>
      <c r="V675" s="376"/>
      <c r="W675" s="376"/>
      <c r="X675" s="376"/>
      <c r="Y675" s="376"/>
    </row>
    <row r="676" spans="2:25" x14ac:dyDescent="0.2">
      <c r="B676" s="376" t="s">
        <v>1148</v>
      </c>
      <c r="C676" s="376"/>
      <c r="D676" s="376"/>
      <c r="E676" s="376"/>
      <c r="F676" s="376"/>
      <c r="G676" s="376"/>
      <c r="H676" s="376"/>
      <c r="I676" s="376"/>
      <c r="J676" s="376"/>
      <c r="K676" s="376"/>
      <c r="L676" s="376"/>
      <c r="M676" s="376"/>
      <c r="N676" s="376"/>
      <c r="O676" s="376"/>
      <c r="P676" s="376"/>
      <c r="Q676" s="376"/>
      <c r="R676" s="376"/>
      <c r="S676" s="376"/>
      <c r="T676" s="376"/>
      <c r="U676" s="376"/>
      <c r="V676" s="376"/>
      <c r="W676" s="376"/>
      <c r="X676" s="376"/>
      <c r="Y676" s="376"/>
    </row>
    <row r="677" spans="2:25" x14ac:dyDescent="0.2">
      <c r="B677" s="376" t="s">
        <v>1149</v>
      </c>
      <c r="C677" s="376"/>
      <c r="D677" s="376"/>
      <c r="E677" s="376"/>
      <c r="F677" s="376"/>
      <c r="G677" s="376"/>
      <c r="H677" s="376"/>
      <c r="I677" s="376"/>
      <c r="J677" s="376"/>
      <c r="K677" s="376"/>
      <c r="L677" s="376"/>
      <c r="M677" s="376"/>
      <c r="N677" s="376"/>
      <c r="O677" s="376"/>
      <c r="P677" s="376"/>
      <c r="Q677" s="376"/>
      <c r="R677" s="376"/>
      <c r="S677" s="376"/>
      <c r="T677" s="376"/>
      <c r="U677" s="376"/>
      <c r="V677" s="376"/>
      <c r="W677" s="376"/>
      <c r="X677" s="376"/>
      <c r="Y677" s="376"/>
    </row>
    <row r="678" spans="2:25" x14ac:dyDescent="0.2">
      <c r="B678" s="376" t="s">
        <v>1150</v>
      </c>
      <c r="C678" s="376"/>
      <c r="D678" s="376"/>
      <c r="E678" s="376"/>
      <c r="F678" s="376"/>
      <c r="G678" s="376"/>
      <c r="H678" s="376"/>
      <c r="I678" s="376"/>
      <c r="J678" s="376"/>
      <c r="K678" s="376"/>
      <c r="L678" s="376"/>
      <c r="M678" s="376"/>
      <c r="N678" s="376"/>
      <c r="O678" s="376"/>
      <c r="P678" s="376"/>
      <c r="Q678" s="376"/>
      <c r="R678" s="376"/>
      <c r="S678" s="376"/>
      <c r="T678" s="376"/>
      <c r="U678" s="376"/>
      <c r="V678" s="376"/>
      <c r="W678" s="376"/>
      <c r="X678" s="376"/>
      <c r="Y678" s="376"/>
    </row>
    <row r="679" spans="2:25" x14ac:dyDescent="0.2">
      <c r="B679" s="376" t="s">
        <v>1151</v>
      </c>
      <c r="C679" s="376"/>
      <c r="D679" s="376"/>
      <c r="E679" s="376"/>
      <c r="F679" s="376"/>
      <c r="G679" s="376"/>
      <c r="H679" s="376"/>
      <c r="I679" s="376"/>
      <c r="J679" s="376"/>
      <c r="K679" s="376"/>
      <c r="L679" s="376"/>
      <c r="M679" s="376"/>
      <c r="N679" s="376"/>
      <c r="O679" s="376"/>
      <c r="P679" s="376"/>
      <c r="Q679" s="376"/>
      <c r="R679" s="376"/>
      <c r="S679" s="376"/>
      <c r="T679" s="376"/>
      <c r="U679" s="376"/>
      <c r="V679" s="376"/>
      <c r="W679" s="376"/>
      <c r="X679" s="376"/>
      <c r="Y679" s="376"/>
    </row>
    <row r="680" spans="2:25" x14ac:dyDescent="0.2">
      <c r="B680" s="376" t="s">
        <v>1152</v>
      </c>
      <c r="C680" s="376"/>
      <c r="D680" s="376"/>
      <c r="E680" s="376"/>
      <c r="F680" s="376"/>
      <c r="G680" s="376"/>
      <c r="H680" s="376"/>
      <c r="I680" s="376"/>
      <c r="J680" s="376"/>
      <c r="K680" s="376"/>
      <c r="L680" s="376"/>
      <c r="M680" s="376"/>
      <c r="N680" s="376"/>
      <c r="O680" s="376"/>
      <c r="P680" s="376"/>
      <c r="Q680" s="376"/>
      <c r="R680" s="376"/>
      <c r="S680" s="376"/>
      <c r="T680" s="376"/>
      <c r="U680" s="376"/>
      <c r="V680" s="376"/>
      <c r="W680" s="376"/>
      <c r="X680" s="376"/>
      <c r="Y680" s="376"/>
    </row>
    <row r="681" spans="2:25" x14ac:dyDescent="0.2">
      <c r="B681" s="376" t="s">
        <v>1153</v>
      </c>
      <c r="C681" s="376"/>
      <c r="D681" s="376"/>
      <c r="E681" s="376"/>
      <c r="F681" s="376"/>
      <c r="G681" s="376"/>
      <c r="H681" s="376"/>
      <c r="I681" s="376"/>
      <c r="J681" s="376"/>
      <c r="K681" s="376"/>
      <c r="L681" s="376"/>
      <c r="M681" s="376"/>
      <c r="N681" s="376"/>
      <c r="O681" s="376"/>
      <c r="P681" s="376"/>
      <c r="Q681" s="376"/>
      <c r="R681" s="376"/>
      <c r="S681" s="376"/>
      <c r="T681" s="376"/>
      <c r="U681" s="376"/>
      <c r="V681" s="376"/>
      <c r="W681" s="376"/>
      <c r="X681" s="376"/>
      <c r="Y681" s="376"/>
    </row>
    <row r="682" spans="2:25" x14ac:dyDescent="0.2">
      <c r="B682" s="376" t="s">
        <v>1154</v>
      </c>
      <c r="C682" s="376"/>
      <c r="D682" s="376"/>
      <c r="E682" s="376"/>
      <c r="F682" s="376"/>
      <c r="G682" s="376"/>
      <c r="H682" s="376"/>
      <c r="I682" s="376"/>
      <c r="J682" s="376"/>
      <c r="K682" s="376"/>
      <c r="L682" s="376"/>
      <c r="M682" s="376"/>
      <c r="N682" s="376"/>
      <c r="O682" s="376"/>
      <c r="P682" s="376"/>
      <c r="Q682" s="376"/>
      <c r="R682" s="376"/>
      <c r="S682" s="376"/>
      <c r="T682" s="376"/>
      <c r="U682" s="376"/>
      <c r="V682" s="376"/>
      <c r="W682" s="376"/>
      <c r="X682" s="376"/>
      <c r="Y682" s="376"/>
    </row>
    <row r="683" spans="2:25" x14ac:dyDescent="0.2">
      <c r="B683" s="376" t="s">
        <v>1155</v>
      </c>
      <c r="C683" s="376"/>
      <c r="D683" s="376"/>
      <c r="E683" s="376"/>
      <c r="F683" s="376"/>
      <c r="G683" s="376"/>
      <c r="H683" s="376"/>
      <c r="I683" s="376"/>
      <c r="J683" s="376"/>
      <c r="K683" s="376"/>
      <c r="L683" s="376"/>
      <c r="M683" s="376"/>
      <c r="N683" s="376"/>
      <c r="O683" s="376"/>
      <c r="P683" s="376"/>
      <c r="Q683" s="376"/>
      <c r="R683" s="376"/>
      <c r="S683" s="376"/>
      <c r="T683" s="376"/>
      <c r="U683" s="376"/>
      <c r="V683" s="376"/>
      <c r="W683" s="376"/>
      <c r="X683" s="376"/>
      <c r="Y683" s="376"/>
    </row>
    <row r="684" spans="2:25" x14ac:dyDescent="0.2">
      <c r="C684" s="376" t="s">
        <v>1156</v>
      </c>
      <c r="D684" s="376"/>
      <c r="E684" s="376"/>
      <c r="F684" s="376"/>
      <c r="G684" s="376"/>
      <c r="H684" s="376"/>
      <c r="I684" s="376"/>
      <c r="J684" s="376"/>
      <c r="K684" s="376"/>
      <c r="L684" s="376"/>
      <c r="M684" s="376"/>
      <c r="N684" s="376"/>
      <c r="O684" s="376"/>
      <c r="P684" s="376"/>
      <c r="Q684" s="376"/>
      <c r="R684" s="376"/>
      <c r="S684" s="376"/>
      <c r="T684" s="376"/>
      <c r="U684" s="376"/>
      <c r="V684" s="376"/>
      <c r="W684" s="376"/>
      <c r="X684" s="376"/>
      <c r="Y684" s="376"/>
    </row>
    <row r="685" spans="2:25" x14ac:dyDescent="0.2">
      <c r="C685" s="376" t="s">
        <v>1157</v>
      </c>
      <c r="D685" s="376"/>
      <c r="E685" s="376"/>
      <c r="F685" s="376"/>
      <c r="G685" s="376"/>
      <c r="H685" s="376"/>
      <c r="I685" s="376"/>
      <c r="J685" s="376"/>
      <c r="K685" s="376"/>
      <c r="L685" s="376"/>
      <c r="M685" s="376"/>
      <c r="N685" s="376"/>
      <c r="O685" s="376"/>
      <c r="P685" s="376"/>
      <c r="Q685" s="376"/>
      <c r="R685" s="376"/>
      <c r="S685" s="376"/>
      <c r="T685" s="376"/>
      <c r="U685" s="376"/>
      <c r="V685" s="376"/>
      <c r="W685" s="376"/>
      <c r="X685" s="376"/>
      <c r="Y685" s="376"/>
    </row>
    <row r="686" spans="2:25" x14ac:dyDescent="0.2">
      <c r="C686" s="377" t="s">
        <v>1847</v>
      </c>
      <c r="D686" s="376"/>
      <c r="E686" s="376"/>
      <c r="F686" s="376"/>
      <c r="G686" s="376"/>
      <c r="H686" s="376"/>
      <c r="I686" s="376"/>
      <c r="J686" s="376"/>
      <c r="K686" s="376"/>
      <c r="L686" s="376"/>
      <c r="M686" s="376"/>
      <c r="N686" s="376"/>
      <c r="O686" s="376"/>
      <c r="P686" s="376"/>
      <c r="Q686" s="376"/>
      <c r="R686" s="376"/>
      <c r="S686" s="376"/>
      <c r="T686" s="376"/>
      <c r="U686" s="376"/>
      <c r="V686" s="376"/>
      <c r="W686" s="376"/>
      <c r="X686" s="376"/>
      <c r="Y686" s="376"/>
    </row>
    <row r="687" spans="2:25" x14ac:dyDescent="0.2">
      <c r="B687" s="376" t="s">
        <v>1158</v>
      </c>
      <c r="C687" s="376"/>
      <c r="D687" s="376"/>
      <c r="E687" s="376"/>
      <c r="F687" s="376"/>
      <c r="G687" s="376"/>
      <c r="H687" s="376"/>
      <c r="I687" s="376"/>
      <c r="J687" s="376"/>
      <c r="K687" s="376"/>
      <c r="L687" s="376"/>
      <c r="M687" s="376"/>
      <c r="N687" s="376"/>
      <c r="O687" s="376"/>
      <c r="P687" s="376"/>
      <c r="Q687" s="376"/>
      <c r="R687" s="376"/>
      <c r="S687" s="376"/>
      <c r="T687" s="376"/>
      <c r="U687" s="376"/>
      <c r="V687" s="376"/>
      <c r="W687" s="376"/>
      <c r="X687" s="376"/>
      <c r="Y687" s="376"/>
    </row>
    <row r="688" spans="2:25" x14ac:dyDescent="0.2">
      <c r="B688" s="376" t="s">
        <v>1159</v>
      </c>
      <c r="C688" s="376"/>
      <c r="D688" s="376"/>
      <c r="E688" s="376"/>
      <c r="F688" s="376"/>
      <c r="G688" s="376"/>
      <c r="H688" s="376"/>
      <c r="I688" s="376"/>
      <c r="J688" s="376"/>
      <c r="K688" s="376"/>
      <c r="L688" s="376"/>
      <c r="M688" s="376"/>
      <c r="N688" s="376"/>
      <c r="O688" s="376"/>
      <c r="P688" s="376"/>
      <c r="Q688" s="376"/>
      <c r="R688" s="376"/>
      <c r="S688" s="376"/>
      <c r="T688" s="376"/>
      <c r="U688" s="376"/>
      <c r="V688" s="376"/>
      <c r="W688" s="376"/>
      <c r="X688" s="376"/>
      <c r="Y688" s="376"/>
    </row>
    <row r="689" spans="2:25" x14ac:dyDescent="0.2">
      <c r="B689" s="376" t="s">
        <v>1160</v>
      </c>
      <c r="C689" s="376"/>
      <c r="D689" s="376"/>
      <c r="E689" s="376"/>
      <c r="F689" s="376"/>
      <c r="G689" s="376"/>
      <c r="H689" s="376"/>
      <c r="I689" s="376"/>
      <c r="J689" s="376"/>
      <c r="K689" s="376"/>
      <c r="L689" s="376"/>
      <c r="M689" s="376"/>
      <c r="N689" s="376"/>
      <c r="O689" s="376"/>
      <c r="P689" s="376"/>
      <c r="Q689" s="376"/>
      <c r="R689" s="376"/>
      <c r="S689" s="376"/>
      <c r="T689" s="376"/>
      <c r="U689" s="376"/>
      <c r="V689" s="376"/>
      <c r="W689" s="376"/>
      <c r="X689" s="376"/>
      <c r="Y689" s="376"/>
    </row>
    <row r="690" spans="2:25" x14ac:dyDescent="0.2">
      <c r="B690" s="376" t="s">
        <v>1161</v>
      </c>
      <c r="C690" s="376"/>
      <c r="D690" s="376"/>
      <c r="E690" s="376"/>
      <c r="F690" s="376"/>
      <c r="G690" s="376"/>
      <c r="H690" s="376"/>
      <c r="I690" s="376"/>
      <c r="J690" s="376"/>
      <c r="K690" s="376"/>
      <c r="L690" s="376"/>
      <c r="M690" s="376"/>
      <c r="N690" s="376"/>
      <c r="O690" s="376"/>
      <c r="P690" s="376"/>
      <c r="Q690" s="376"/>
      <c r="R690" s="376"/>
      <c r="S690" s="376"/>
      <c r="T690" s="376"/>
      <c r="U690" s="376"/>
      <c r="V690" s="376"/>
      <c r="W690" s="376"/>
      <c r="X690" s="376"/>
      <c r="Y690" s="376"/>
    </row>
    <row r="691" spans="2:25" x14ac:dyDescent="0.2">
      <c r="C691" s="376" t="s">
        <v>1162</v>
      </c>
      <c r="D691" s="376"/>
      <c r="E691" s="376"/>
      <c r="F691" s="376"/>
      <c r="G691" s="376"/>
      <c r="H691" s="376"/>
      <c r="I691" s="376"/>
      <c r="J691" s="376"/>
      <c r="K691" s="376"/>
      <c r="L691" s="376"/>
      <c r="M691" s="376"/>
      <c r="N691" s="376"/>
      <c r="O691" s="376"/>
      <c r="P691" s="376"/>
      <c r="Q691" s="376"/>
      <c r="R691" s="376"/>
      <c r="S691" s="376"/>
      <c r="T691" s="376"/>
      <c r="U691" s="376"/>
      <c r="V691" s="376"/>
      <c r="W691" s="376"/>
      <c r="X691" s="376"/>
      <c r="Y691" s="376"/>
    </row>
    <row r="692" spans="2:25" x14ac:dyDescent="0.2">
      <c r="B692" s="376" t="s">
        <v>1163</v>
      </c>
      <c r="C692" s="376"/>
      <c r="D692" s="376"/>
      <c r="E692" s="376"/>
      <c r="F692" s="376"/>
      <c r="G692" s="376"/>
      <c r="H692" s="376"/>
      <c r="I692" s="376"/>
      <c r="J692" s="376"/>
      <c r="K692" s="376"/>
      <c r="L692" s="376"/>
      <c r="M692" s="376"/>
      <c r="N692" s="376"/>
      <c r="O692" s="376"/>
      <c r="P692" s="376"/>
      <c r="Q692" s="376"/>
      <c r="R692" s="376"/>
      <c r="S692" s="376"/>
      <c r="T692" s="376"/>
      <c r="U692" s="376"/>
      <c r="V692" s="376"/>
      <c r="W692" s="376"/>
      <c r="X692" s="376"/>
      <c r="Y692" s="376"/>
    </row>
    <row r="693" spans="2:25" x14ac:dyDescent="0.2">
      <c r="B693" s="376" t="s">
        <v>1164</v>
      </c>
      <c r="C693" s="376"/>
      <c r="D693" s="376"/>
      <c r="E693" s="376"/>
      <c r="F693" s="376"/>
      <c r="G693" s="376"/>
      <c r="H693" s="376"/>
      <c r="I693" s="376"/>
      <c r="J693" s="376"/>
      <c r="K693" s="376"/>
      <c r="L693" s="376"/>
      <c r="M693" s="376"/>
      <c r="N693" s="376"/>
      <c r="O693" s="376"/>
      <c r="P693" s="376"/>
      <c r="Q693" s="376"/>
      <c r="R693" s="376"/>
      <c r="S693" s="376"/>
      <c r="T693" s="376"/>
      <c r="U693" s="376"/>
      <c r="V693" s="376"/>
      <c r="W693" s="376"/>
      <c r="X693" s="376"/>
      <c r="Y693" s="376"/>
    </row>
    <row r="694" spans="2:25" x14ac:dyDescent="0.2">
      <c r="B694" s="376" t="s">
        <v>1165</v>
      </c>
      <c r="C694" s="376"/>
      <c r="D694" s="376"/>
      <c r="E694" s="376"/>
      <c r="F694" s="376"/>
      <c r="G694" s="376"/>
      <c r="H694" s="376"/>
      <c r="I694" s="376"/>
      <c r="J694" s="376"/>
      <c r="K694" s="376"/>
      <c r="L694" s="376"/>
      <c r="M694" s="376"/>
      <c r="N694" s="376"/>
      <c r="O694" s="376"/>
      <c r="P694" s="376"/>
      <c r="Q694" s="376"/>
      <c r="R694" s="376"/>
      <c r="S694" s="376"/>
      <c r="T694" s="376"/>
      <c r="U694" s="376"/>
      <c r="V694" s="376"/>
      <c r="W694" s="376"/>
      <c r="X694" s="376"/>
      <c r="Y694" s="376"/>
    </row>
    <row r="695" spans="2:25" x14ac:dyDescent="0.2">
      <c r="B695" s="376" t="s">
        <v>1166</v>
      </c>
      <c r="C695" s="376"/>
      <c r="D695" s="376"/>
      <c r="E695" s="376"/>
      <c r="F695" s="376"/>
      <c r="G695" s="376"/>
      <c r="H695" s="376"/>
      <c r="I695" s="376"/>
      <c r="J695" s="376"/>
      <c r="K695" s="376"/>
      <c r="L695" s="376"/>
      <c r="M695" s="376"/>
      <c r="N695" s="376"/>
      <c r="O695" s="376"/>
      <c r="P695" s="376"/>
      <c r="Q695" s="376"/>
      <c r="R695" s="376"/>
      <c r="S695" s="376"/>
      <c r="T695" s="376"/>
      <c r="U695" s="376"/>
      <c r="V695" s="376"/>
      <c r="W695" s="376"/>
      <c r="X695" s="376"/>
      <c r="Y695" s="376"/>
    </row>
    <row r="696" spans="2:25" x14ac:dyDescent="0.2">
      <c r="B696" s="376" t="s">
        <v>1167</v>
      </c>
      <c r="C696" s="376"/>
      <c r="D696" s="376"/>
      <c r="E696" s="376"/>
      <c r="F696" s="376"/>
      <c r="G696" s="376"/>
      <c r="H696" s="376"/>
      <c r="I696" s="376"/>
      <c r="J696" s="376"/>
      <c r="K696" s="376"/>
      <c r="L696" s="376"/>
      <c r="M696" s="376"/>
      <c r="N696" s="376"/>
      <c r="O696" s="376"/>
      <c r="P696" s="376"/>
      <c r="Q696" s="376"/>
      <c r="R696" s="376"/>
      <c r="S696" s="376"/>
      <c r="T696" s="376"/>
      <c r="U696" s="376"/>
      <c r="V696" s="376"/>
      <c r="W696" s="376"/>
      <c r="X696" s="376"/>
      <c r="Y696" s="376"/>
    </row>
    <row r="697" spans="2:25" x14ac:dyDescent="0.2">
      <c r="C697" s="376" t="s">
        <v>1168</v>
      </c>
      <c r="D697" s="376"/>
      <c r="E697" s="376"/>
      <c r="F697" s="376"/>
      <c r="G697" s="376"/>
      <c r="H697" s="376"/>
      <c r="I697" s="376"/>
      <c r="J697" s="376"/>
      <c r="K697" s="376"/>
      <c r="L697" s="376"/>
      <c r="M697" s="376"/>
      <c r="N697" s="376"/>
      <c r="O697" s="376"/>
      <c r="P697" s="376"/>
      <c r="Q697" s="376"/>
      <c r="R697" s="376"/>
      <c r="S697" s="376"/>
      <c r="T697" s="376"/>
      <c r="U697" s="376"/>
      <c r="V697" s="376"/>
      <c r="W697" s="376"/>
      <c r="X697" s="376"/>
      <c r="Y697" s="376"/>
    </row>
    <row r="698" spans="2:25" x14ac:dyDescent="0.2">
      <c r="C698" s="376"/>
      <c r="D698" s="376"/>
      <c r="E698" s="376"/>
      <c r="F698" s="376"/>
      <c r="G698" s="376"/>
      <c r="H698" s="376"/>
      <c r="I698" s="376"/>
      <c r="J698" s="376"/>
      <c r="K698" s="376"/>
      <c r="L698" s="376"/>
      <c r="M698" s="376"/>
      <c r="N698" s="376"/>
      <c r="O698" s="376"/>
      <c r="P698" s="376"/>
      <c r="Q698" s="376"/>
      <c r="R698" s="376"/>
      <c r="S698" s="376"/>
      <c r="T698" s="376"/>
      <c r="U698" s="376"/>
      <c r="V698" s="376"/>
      <c r="W698" s="376"/>
      <c r="X698" s="376"/>
      <c r="Y698" s="376"/>
    </row>
    <row r="699" spans="2:25" x14ac:dyDescent="0.2">
      <c r="B699" s="448" t="s">
        <v>1169</v>
      </c>
      <c r="C699" s="448"/>
      <c r="D699" s="448"/>
      <c r="E699" s="448"/>
      <c r="F699" s="448"/>
      <c r="G699" s="448"/>
      <c r="H699" s="448"/>
      <c r="I699" s="448"/>
      <c r="J699" s="448"/>
      <c r="K699" s="448"/>
      <c r="L699" s="448"/>
      <c r="M699" s="448"/>
      <c r="N699" s="448"/>
      <c r="O699" s="448"/>
      <c r="P699" s="448"/>
      <c r="Q699" s="448"/>
      <c r="R699" s="448"/>
      <c r="S699" s="448"/>
      <c r="T699" s="448"/>
      <c r="U699" s="448"/>
      <c r="V699" s="448"/>
      <c r="W699" s="448"/>
      <c r="X699" s="448"/>
      <c r="Y699" s="376"/>
    </row>
    <row r="700" spans="2:25" x14ac:dyDescent="0.2">
      <c r="B700" s="448" t="s">
        <v>1170</v>
      </c>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376"/>
    </row>
    <row r="701" spans="2:25" x14ac:dyDescent="0.2">
      <c r="B701" s="376" t="s">
        <v>1171</v>
      </c>
      <c r="C701" s="376"/>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row>
    <row r="702" spans="2:25" x14ac:dyDescent="0.2">
      <c r="B702" s="491" t="s">
        <v>1849</v>
      </c>
      <c r="C702" s="491"/>
      <c r="D702" s="491"/>
      <c r="E702" s="532" t="s">
        <v>1850</v>
      </c>
      <c r="F702" s="532"/>
      <c r="G702" s="532"/>
      <c r="H702" s="532"/>
      <c r="I702" s="489" t="s">
        <v>1851</v>
      </c>
      <c r="J702" s="489"/>
      <c r="K702" s="490"/>
      <c r="L702" s="532" t="s">
        <v>1852</v>
      </c>
      <c r="M702" s="532"/>
      <c r="N702" s="532"/>
      <c r="O702" s="532"/>
      <c r="P702" s="532"/>
      <c r="Q702" s="532"/>
      <c r="R702" s="532"/>
      <c r="S702" s="532"/>
      <c r="T702" s="532"/>
      <c r="U702" s="532"/>
      <c r="V702" s="532"/>
      <c r="W702" s="532"/>
      <c r="X702" s="532"/>
      <c r="Y702" s="376"/>
    </row>
    <row r="703" spans="2:25" x14ac:dyDescent="0.2">
      <c r="B703" s="491"/>
      <c r="C703" s="491"/>
      <c r="D703" s="491"/>
      <c r="E703" s="532"/>
      <c r="F703" s="532"/>
      <c r="G703" s="532"/>
      <c r="H703" s="532"/>
      <c r="I703" s="490"/>
      <c r="J703" s="490"/>
      <c r="K703" s="490"/>
      <c r="L703" s="532"/>
      <c r="M703" s="532"/>
      <c r="N703" s="532"/>
      <c r="O703" s="532"/>
      <c r="P703" s="532"/>
      <c r="Q703" s="532"/>
      <c r="R703" s="532"/>
      <c r="S703" s="532"/>
      <c r="T703" s="532"/>
      <c r="U703" s="532"/>
      <c r="V703" s="532"/>
      <c r="W703" s="532"/>
      <c r="X703" s="532"/>
      <c r="Y703" s="376"/>
    </row>
    <row r="704" spans="2:25" x14ac:dyDescent="0.2">
      <c r="B704" s="491"/>
      <c r="C704" s="491"/>
      <c r="D704" s="491"/>
      <c r="E704" s="532"/>
      <c r="F704" s="532"/>
      <c r="G704" s="532"/>
      <c r="H704" s="532"/>
      <c r="I704" s="490"/>
      <c r="J704" s="490"/>
      <c r="K704" s="490"/>
      <c r="L704" s="532"/>
      <c r="M704" s="532"/>
      <c r="N704" s="532"/>
      <c r="O704" s="532"/>
      <c r="P704" s="532"/>
      <c r="Q704" s="532"/>
      <c r="R704" s="532"/>
      <c r="S704" s="532"/>
      <c r="T704" s="532"/>
      <c r="U704" s="532"/>
      <c r="V704" s="532"/>
      <c r="W704" s="532"/>
      <c r="X704" s="532"/>
      <c r="Y704" s="376"/>
    </row>
    <row r="705" spans="2:25" x14ac:dyDescent="0.2">
      <c r="B705" s="491"/>
      <c r="C705" s="491"/>
      <c r="D705" s="491"/>
      <c r="E705" s="532"/>
      <c r="F705" s="532"/>
      <c r="G705" s="532"/>
      <c r="H705" s="532"/>
      <c r="I705" s="490"/>
      <c r="J705" s="490"/>
      <c r="K705" s="490"/>
      <c r="L705" s="532"/>
      <c r="M705" s="532"/>
      <c r="N705" s="532"/>
      <c r="O705" s="532"/>
      <c r="P705" s="532"/>
      <c r="Q705" s="532"/>
      <c r="R705" s="532"/>
      <c r="S705" s="532"/>
      <c r="T705" s="532"/>
      <c r="U705" s="532"/>
      <c r="V705" s="532"/>
      <c r="W705" s="532"/>
      <c r="X705" s="532"/>
      <c r="Y705" s="376"/>
    </row>
    <row r="706" spans="2:25" x14ac:dyDescent="0.2">
      <c r="B706" s="491"/>
      <c r="C706" s="491"/>
      <c r="D706" s="491"/>
      <c r="E706" s="532"/>
      <c r="F706" s="532"/>
      <c r="G706" s="532"/>
      <c r="H706" s="532"/>
      <c r="I706" s="490"/>
      <c r="J706" s="490"/>
      <c r="K706" s="490"/>
      <c r="L706" s="532"/>
      <c r="M706" s="532"/>
      <c r="N706" s="532"/>
      <c r="O706" s="532"/>
      <c r="P706" s="532"/>
      <c r="Q706" s="532"/>
      <c r="R706" s="532"/>
      <c r="S706" s="532"/>
      <c r="T706" s="532"/>
      <c r="U706" s="532"/>
      <c r="V706" s="532"/>
      <c r="W706" s="532"/>
      <c r="X706" s="532"/>
      <c r="Y706" s="376"/>
    </row>
    <row r="707" spans="2:25" x14ac:dyDescent="0.2">
      <c r="B707" s="491"/>
      <c r="C707" s="491"/>
      <c r="D707" s="491"/>
      <c r="E707" s="532"/>
      <c r="F707" s="532"/>
      <c r="G707" s="532"/>
      <c r="H707" s="532"/>
      <c r="I707" s="489" t="s">
        <v>1851</v>
      </c>
      <c r="J707" s="489"/>
      <c r="K707" s="490"/>
      <c r="L707" s="533" t="s">
        <v>1848</v>
      </c>
      <c r="M707" s="533"/>
      <c r="N707" s="533"/>
      <c r="O707" s="533"/>
      <c r="P707" s="533"/>
      <c r="Q707" s="533"/>
      <c r="R707" s="533"/>
      <c r="S707" s="533"/>
      <c r="T707" s="533"/>
      <c r="U707" s="533"/>
      <c r="V707" s="533"/>
      <c r="W707" s="533"/>
      <c r="X707" s="533"/>
      <c r="Y707" s="376"/>
    </row>
    <row r="708" spans="2:25" ht="12.75" customHeight="1" x14ac:dyDescent="0.2">
      <c r="B708" s="491"/>
      <c r="C708" s="491"/>
      <c r="D708" s="491"/>
      <c r="E708" s="532"/>
      <c r="F708" s="532"/>
      <c r="G708" s="532"/>
      <c r="H708" s="532"/>
      <c r="I708" s="490"/>
      <c r="J708" s="490"/>
      <c r="K708" s="490"/>
      <c r="L708" s="533"/>
      <c r="M708" s="533"/>
      <c r="N708" s="533"/>
      <c r="O708" s="533"/>
      <c r="P708" s="533"/>
      <c r="Q708" s="533"/>
      <c r="R708" s="533"/>
      <c r="S708" s="533"/>
      <c r="T708" s="533"/>
      <c r="U708" s="533"/>
      <c r="V708" s="533"/>
      <c r="W708" s="533"/>
      <c r="X708" s="533"/>
      <c r="Y708" s="376"/>
    </row>
    <row r="709" spans="2:25" x14ac:dyDescent="0.2">
      <c r="B709" s="491"/>
      <c r="C709" s="491"/>
      <c r="D709" s="491"/>
      <c r="E709" s="532"/>
      <c r="F709" s="532"/>
      <c r="G709" s="532"/>
      <c r="H709" s="532"/>
      <c r="I709" s="490"/>
      <c r="J709" s="490"/>
      <c r="K709" s="490"/>
      <c r="L709" s="533"/>
      <c r="M709" s="533"/>
      <c r="N709" s="533"/>
      <c r="O709" s="533"/>
      <c r="P709" s="533"/>
      <c r="Q709" s="533"/>
      <c r="R709" s="533"/>
      <c r="S709" s="533"/>
      <c r="T709" s="533"/>
      <c r="U709" s="533"/>
      <c r="V709" s="533"/>
      <c r="W709" s="533"/>
      <c r="X709" s="533"/>
      <c r="Y709" s="376"/>
    </row>
    <row r="710" spans="2:25" x14ac:dyDescent="0.2">
      <c r="B710" s="491"/>
      <c r="C710" s="491"/>
      <c r="D710" s="491"/>
      <c r="E710" s="532"/>
      <c r="F710" s="532"/>
      <c r="G710" s="532"/>
      <c r="H710" s="532"/>
      <c r="I710" s="490"/>
      <c r="J710" s="490"/>
      <c r="K710" s="490"/>
      <c r="L710" s="533"/>
      <c r="M710" s="533"/>
      <c r="N710" s="533"/>
      <c r="O710" s="533"/>
      <c r="P710" s="533"/>
      <c r="Q710" s="533"/>
      <c r="R710" s="533"/>
      <c r="S710" s="533"/>
      <c r="T710" s="533"/>
      <c r="U710" s="533"/>
      <c r="V710" s="533"/>
      <c r="W710" s="533"/>
      <c r="X710" s="533"/>
      <c r="Y710" s="376"/>
    </row>
    <row r="711" spans="2:25" x14ac:dyDescent="0.2">
      <c r="D711" s="376"/>
      <c r="E711" s="376"/>
      <c r="F711" s="376"/>
      <c r="G711" s="376"/>
      <c r="H711" s="376"/>
      <c r="I711" s="376"/>
      <c r="J711" s="376"/>
      <c r="K711" s="376"/>
      <c r="L711" s="410"/>
      <c r="M711" s="410"/>
      <c r="N711" s="410"/>
      <c r="O711" s="410"/>
      <c r="P711" s="410"/>
      <c r="Q711" s="410"/>
      <c r="R711" s="410"/>
      <c r="S711" s="410"/>
      <c r="T711" s="410"/>
      <c r="U711" s="410"/>
      <c r="V711" s="410"/>
      <c r="W711" s="410"/>
      <c r="X711" s="410"/>
      <c r="Y711" s="376"/>
    </row>
    <row r="712" spans="2:25" x14ac:dyDescent="0.2">
      <c r="C712" s="376" t="s">
        <v>1172</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row>
    <row r="713" spans="2:25" x14ac:dyDescent="0.2">
      <c r="B713" s="376" t="s">
        <v>1173</v>
      </c>
      <c r="C713" s="376"/>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row>
    <row r="714" spans="2:25" x14ac:dyDescent="0.2">
      <c r="B714" s="376" t="s">
        <v>1174</v>
      </c>
      <c r="C714" s="376"/>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row>
    <row r="715" spans="2:25" x14ac:dyDescent="0.2">
      <c r="B715" s="376" t="s">
        <v>1175</v>
      </c>
      <c r="C715" s="376"/>
      <c r="D715" s="376"/>
      <c r="E715" s="376"/>
      <c r="F715" s="376"/>
      <c r="G715" s="376"/>
      <c r="H715" s="376"/>
      <c r="I715" s="376"/>
      <c r="J715" s="376"/>
      <c r="K715" s="376"/>
      <c r="L715" s="376"/>
      <c r="M715" s="376"/>
      <c r="N715" s="376"/>
      <c r="O715" s="376"/>
      <c r="P715" s="376"/>
      <c r="Q715" s="376"/>
      <c r="R715" s="376"/>
      <c r="S715" s="376"/>
      <c r="T715" s="376"/>
      <c r="U715" s="376"/>
      <c r="V715" s="376"/>
      <c r="W715" s="376"/>
      <c r="X715" s="376"/>
      <c r="Y715" s="376"/>
    </row>
    <row r="716" spans="2:25" x14ac:dyDescent="0.2">
      <c r="B716" s="376"/>
      <c r="C716" s="376"/>
      <c r="D716" s="376"/>
      <c r="E716" s="376"/>
      <c r="F716" s="376"/>
      <c r="G716" s="376"/>
      <c r="H716" s="376"/>
      <c r="I716" s="376"/>
      <c r="J716" s="376"/>
      <c r="K716" s="376"/>
      <c r="L716" s="376"/>
      <c r="M716" s="376"/>
      <c r="N716" s="376"/>
      <c r="O716" s="376"/>
      <c r="P716" s="376"/>
      <c r="Q716" s="376"/>
      <c r="R716" s="376"/>
      <c r="S716" s="376"/>
      <c r="T716" s="376"/>
      <c r="U716" s="376"/>
      <c r="V716" s="376"/>
      <c r="W716" s="376"/>
      <c r="X716" s="376"/>
      <c r="Y716" s="376"/>
    </row>
    <row r="717" spans="2:25" x14ac:dyDescent="0.2">
      <c r="B717" s="448" t="s">
        <v>1176</v>
      </c>
      <c r="C717" s="448"/>
      <c r="D717" s="448"/>
      <c r="E717" s="448"/>
      <c r="F717" s="448"/>
      <c r="G717" s="448"/>
      <c r="H717" s="448"/>
      <c r="I717" s="448"/>
      <c r="J717" s="448"/>
      <c r="K717" s="448"/>
      <c r="L717" s="448"/>
      <c r="M717" s="448"/>
      <c r="N717" s="448"/>
      <c r="O717" s="448"/>
      <c r="P717" s="448"/>
      <c r="Q717" s="448"/>
      <c r="R717" s="448"/>
      <c r="S717" s="448"/>
      <c r="T717" s="448"/>
      <c r="U717" s="448"/>
      <c r="V717" s="448"/>
      <c r="W717" s="448"/>
      <c r="X717" s="448"/>
      <c r="Y717" s="376"/>
    </row>
    <row r="718" spans="2:25" x14ac:dyDescent="0.2">
      <c r="B718" s="448" t="s">
        <v>1177</v>
      </c>
      <c r="C718" s="448"/>
      <c r="D718" s="448"/>
      <c r="E718" s="448"/>
      <c r="F718" s="448"/>
      <c r="G718" s="448"/>
      <c r="H718" s="448"/>
      <c r="I718" s="448"/>
      <c r="J718" s="448"/>
      <c r="K718" s="448"/>
      <c r="L718" s="448"/>
      <c r="M718" s="448"/>
      <c r="N718" s="448"/>
      <c r="O718" s="448"/>
      <c r="P718" s="448"/>
      <c r="Q718" s="448"/>
      <c r="R718" s="448"/>
      <c r="S718" s="448"/>
      <c r="T718" s="448"/>
      <c r="U718" s="448"/>
      <c r="V718" s="448"/>
      <c r="W718" s="448"/>
      <c r="X718" s="448"/>
      <c r="Y718" s="376"/>
    </row>
    <row r="719" spans="2:25" x14ac:dyDescent="0.2">
      <c r="B719" s="397"/>
      <c r="C719" s="397"/>
      <c r="D719" s="397"/>
      <c r="E719" s="397"/>
      <c r="F719" s="397"/>
      <c r="G719" s="397"/>
      <c r="H719" s="397"/>
      <c r="I719" s="397"/>
      <c r="J719" s="397"/>
      <c r="K719" s="397"/>
      <c r="L719" s="397"/>
      <c r="M719" s="397"/>
      <c r="N719" s="397"/>
      <c r="O719" s="397"/>
      <c r="P719" s="397"/>
      <c r="Q719" s="397"/>
      <c r="R719" s="397"/>
      <c r="S719" s="397"/>
      <c r="T719" s="397"/>
      <c r="U719" s="397"/>
      <c r="V719" s="397"/>
      <c r="W719" s="397"/>
      <c r="X719" s="397"/>
      <c r="Y719" s="376"/>
    </row>
    <row r="720" spans="2:25" x14ac:dyDescent="0.2">
      <c r="B720" s="491" t="s">
        <v>1849</v>
      </c>
      <c r="C720" s="491"/>
      <c r="D720" s="491"/>
      <c r="E720" s="502" t="s">
        <v>1853</v>
      </c>
      <c r="F720" s="504"/>
      <c r="G720" s="545" t="s">
        <v>1851</v>
      </c>
      <c r="H720" s="545"/>
      <c r="I720" s="502" t="s">
        <v>1854</v>
      </c>
      <c r="J720" s="503"/>
      <c r="K720" s="503"/>
      <c r="L720" s="503"/>
      <c r="M720" s="503"/>
      <c r="N720" s="504"/>
      <c r="O720" s="542" t="s">
        <v>1851</v>
      </c>
      <c r="P720" s="542"/>
      <c r="Q720" s="536" t="s">
        <v>1855</v>
      </c>
      <c r="R720" s="536"/>
      <c r="S720" s="536"/>
      <c r="T720" s="536"/>
      <c r="U720" s="536"/>
      <c r="V720" s="536"/>
      <c r="W720" s="536"/>
      <c r="X720" s="536"/>
      <c r="Y720" s="376"/>
    </row>
    <row r="721" spans="2:25" x14ac:dyDescent="0.2">
      <c r="B721" s="491"/>
      <c r="C721" s="491"/>
      <c r="D721" s="491"/>
      <c r="E721" s="505"/>
      <c r="F721" s="507"/>
      <c r="G721" s="546"/>
      <c r="H721" s="546"/>
      <c r="I721" s="505"/>
      <c r="J721" s="506"/>
      <c r="K721" s="506"/>
      <c r="L721" s="506"/>
      <c r="M721" s="506"/>
      <c r="N721" s="507"/>
      <c r="O721" s="543"/>
      <c r="P721" s="543"/>
      <c r="Q721" s="537"/>
      <c r="R721" s="537"/>
      <c r="S721" s="537"/>
      <c r="T721" s="537"/>
      <c r="U721" s="537"/>
      <c r="V721" s="537"/>
      <c r="W721" s="537"/>
      <c r="X721" s="537"/>
      <c r="Y721" s="376"/>
    </row>
    <row r="722" spans="2:25" x14ac:dyDescent="0.2">
      <c r="B722" s="491"/>
      <c r="C722" s="491"/>
      <c r="D722" s="491"/>
      <c r="E722" s="505"/>
      <c r="F722" s="507"/>
      <c r="G722" s="546"/>
      <c r="H722" s="546"/>
      <c r="I722" s="505"/>
      <c r="J722" s="506"/>
      <c r="K722" s="506"/>
      <c r="L722" s="506"/>
      <c r="M722" s="506"/>
      <c r="N722" s="507"/>
      <c r="O722" s="543"/>
      <c r="P722" s="543"/>
      <c r="Q722" s="537"/>
      <c r="R722" s="537"/>
      <c r="S722" s="537"/>
      <c r="T722" s="537"/>
      <c r="U722" s="537"/>
      <c r="V722" s="537"/>
      <c r="W722" s="537"/>
      <c r="X722" s="537"/>
      <c r="Y722" s="376"/>
    </row>
    <row r="723" spans="2:25" x14ac:dyDescent="0.2">
      <c r="B723" s="491"/>
      <c r="C723" s="491"/>
      <c r="D723" s="491"/>
      <c r="E723" s="505"/>
      <c r="F723" s="507"/>
      <c r="G723" s="546"/>
      <c r="H723" s="546"/>
      <c r="I723" s="505"/>
      <c r="J723" s="506"/>
      <c r="K723" s="506"/>
      <c r="L723" s="506"/>
      <c r="M723" s="506"/>
      <c r="N723" s="507"/>
      <c r="O723" s="543"/>
      <c r="P723" s="543"/>
      <c r="Q723" s="537"/>
      <c r="R723" s="537"/>
      <c r="S723" s="537"/>
      <c r="T723" s="537"/>
      <c r="U723" s="537"/>
      <c r="V723" s="537"/>
      <c r="W723" s="537"/>
      <c r="X723" s="537"/>
      <c r="Y723" s="376"/>
    </row>
    <row r="724" spans="2:25" x14ac:dyDescent="0.2">
      <c r="B724" s="491"/>
      <c r="C724" s="491"/>
      <c r="D724" s="491"/>
      <c r="E724" s="505"/>
      <c r="F724" s="507"/>
      <c r="G724" s="546"/>
      <c r="H724" s="546"/>
      <c r="I724" s="505"/>
      <c r="J724" s="506"/>
      <c r="K724" s="506"/>
      <c r="L724" s="506"/>
      <c r="M724" s="506"/>
      <c r="N724" s="507"/>
      <c r="O724" s="543"/>
      <c r="P724" s="543"/>
      <c r="Q724" s="537"/>
      <c r="R724" s="537"/>
      <c r="S724" s="537"/>
      <c r="T724" s="537"/>
      <c r="U724" s="537"/>
      <c r="V724" s="537"/>
      <c r="W724" s="537"/>
      <c r="X724" s="537"/>
      <c r="Y724" s="376"/>
    </row>
    <row r="725" spans="2:25" x14ac:dyDescent="0.2">
      <c r="B725" s="491"/>
      <c r="C725" s="491"/>
      <c r="D725" s="491"/>
      <c r="E725" s="505"/>
      <c r="F725" s="507"/>
      <c r="G725" s="546"/>
      <c r="H725" s="546"/>
      <c r="I725" s="505"/>
      <c r="J725" s="506"/>
      <c r="K725" s="506"/>
      <c r="L725" s="506"/>
      <c r="M725" s="506"/>
      <c r="N725" s="507"/>
      <c r="O725" s="543"/>
      <c r="P725" s="543"/>
      <c r="Q725" s="537"/>
      <c r="R725" s="537"/>
      <c r="S725" s="537"/>
      <c r="T725" s="537"/>
      <c r="U725" s="537"/>
      <c r="V725" s="537"/>
      <c r="W725" s="537"/>
      <c r="X725" s="537"/>
      <c r="Y725" s="376"/>
    </row>
    <row r="726" spans="2:25" x14ac:dyDescent="0.2">
      <c r="B726" s="491"/>
      <c r="C726" s="491"/>
      <c r="D726" s="491"/>
      <c r="E726" s="505"/>
      <c r="F726" s="507"/>
      <c r="G726" s="546"/>
      <c r="H726" s="546"/>
      <c r="I726" s="505"/>
      <c r="J726" s="506"/>
      <c r="K726" s="506"/>
      <c r="L726" s="506"/>
      <c r="M726" s="506"/>
      <c r="N726" s="507"/>
      <c r="O726" s="543"/>
      <c r="P726" s="543"/>
      <c r="Q726" s="537"/>
      <c r="R726" s="537"/>
      <c r="S726" s="537"/>
      <c r="T726" s="537"/>
      <c r="U726" s="537"/>
      <c r="V726" s="537"/>
      <c r="W726" s="537"/>
      <c r="X726" s="537"/>
      <c r="Y726" s="376"/>
    </row>
    <row r="727" spans="2:25" x14ac:dyDescent="0.2">
      <c r="B727" s="491"/>
      <c r="C727" s="491"/>
      <c r="D727" s="491"/>
      <c r="E727" s="505"/>
      <c r="F727" s="507"/>
      <c r="G727" s="546"/>
      <c r="H727" s="546"/>
      <c r="I727" s="505"/>
      <c r="J727" s="506"/>
      <c r="K727" s="506"/>
      <c r="L727" s="506"/>
      <c r="M727" s="506"/>
      <c r="N727" s="507"/>
      <c r="O727" s="543"/>
      <c r="P727" s="543"/>
      <c r="Q727" s="537"/>
      <c r="R727" s="537"/>
      <c r="S727" s="537"/>
      <c r="T727" s="537"/>
      <c r="U727" s="537"/>
      <c r="V727" s="537"/>
      <c r="W727" s="537"/>
      <c r="X727" s="537"/>
      <c r="Y727" s="376"/>
    </row>
    <row r="728" spans="2:25" x14ac:dyDescent="0.2">
      <c r="B728" s="491"/>
      <c r="C728" s="491"/>
      <c r="D728" s="491"/>
      <c r="E728" s="508"/>
      <c r="F728" s="510"/>
      <c r="G728" s="547"/>
      <c r="H728" s="547"/>
      <c r="I728" s="508"/>
      <c r="J728" s="509"/>
      <c r="K728" s="509"/>
      <c r="L728" s="509"/>
      <c r="M728" s="509"/>
      <c r="N728" s="510"/>
      <c r="O728" s="544"/>
      <c r="P728" s="544"/>
      <c r="Q728" s="538"/>
      <c r="R728" s="538"/>
      <c r="S728" s="538"/>
      <c r="T728" s="538"/>
      <c r="U728" s="538"/>
      <c r="V728" s="538"/>
      <c r="W728" s="538"/>
      <c r="X728" s="538"/>
      <c r="Y728" s="376"/>
    </row>
    <row r="729" spans="2:25" x14ac:dyDescent="0.2">
      <c r="B729" s="397"/>
      <c r="C729" s="397"/>
      <c r="D729" s="397"/>
      <c r="E729" s="397"/>
      <c r="F729" s="397"/>
      <c r="G729" s="397"/>
      <c r="H729" s="397"/>
      <c r="I729" s="397"/>
      <c r="J729" s="397"/>
      <c r="K729" s="397"/>
      <c r="L729" s="397"/>
      <c r="M729" s="397"/>
      <c r="N729" s="397"/>
      <c r="O729" s="397"/>
      <c r="P729" s="397"/>
      <c r="Q729" s="397"/>
      <c r="R729" s="397"/>
      <c r="S729" s="397"/>
      <c r="T729" s="397"/>
      <c r="U729" s="397"/>
      <c r="V729" s="397"/>
      <c r="W729" s="397"/>
      <c r="X729" s="397"/>
      <c r="Y729" s="376"/>
    </row>
    <row r="730" spans="2:25" x14ac:dyDescent="0.2">
      <c r="C730" s="376" t="s">
        <v>1179</v>
      </c>
      <c r="D730" s="376"/>
      <c r="E730" s="376"/>
      <c r="F730" s="376"/>
      <c r="G730" s="376"/>
      <c r="H730" s="376"/>
      <c r="I730" s="376"/>
      <c r="J730" s="376"/>
      <c r="K730" s="376"/>
      <c r="L730" s="376"/>
      <c r="M730" s="376"/>
      <c r="N730" s="376"/>
      <c r="O730" s="376"/>
      <c r="P730" s="376"/>
      <c r="Q730" s="376"/>
      <c r="R730" s="376"/>
      <c r="S730" s="376"/>
      <c r="T730" s="376"/>
      <c r="U730" s="376"/>
      <c r="V730" s="376"/>
      <c r="W730" s="376"/>
      <c r="X730" s="376"/>
      <c r="Y730" s="376"/>
    </row>
    <row r="731" spans="2:25" x14ac:dyDescent="0.2">
      <c r="C731" s="377" t="s">
        <v>1856</v>
      </c>
      <c r="D731" s="376"/>
      <c r="E731" s="376"/>
      <c r="F731" s="376"/>
      <c r="G731" s="376"/>
      <c r="H731" s="376"/>
      <c r="I731" s="376"/>
      <c r="J731" s="376"/>
      <c r="K731" s="376"/>
      <c r="L731" s="376"/>
      <c r="M731" s="376"/>
      <c r="N731" s="376"/>
      <c r="O731" s="376"/>
      <c r="P731" s="376"/>
      <c r="Q731" s="376"/>
      <c r="R731" s="376"/>
      <c r="S731" s="376"/>
      <c r="T731" s="376"/>
      <c r="U731" s="376"/>
      <c r="V731" s="376"/>
      <c r="W731" s="376"/>
      <c r="X731" s="376"/>
      <c r="Y731" s="376"/>
    </row>
    <row r="732" spans="2:25" x14ac:dyDescent="0.2">
      <c r="B732" s="376" t="s">
        <v>1180</v>
      </c>
      <c r="C732" s="376"/>
      <c r="D732" s="376"/>
      <c r="E732" s="376"/>
      <c r="F732" s="376"/>
      <c r="G732" s="376"/>
      <c r="H732" s="376"/>
      <c r="I732" s="376"/>
      <c r="J732" s="376"/>
      <c r="K732" s="376"/>
      <c r="L732" s="376"/>
      <c r="M732" s="376"/>
      <c r="N732" s="376"/>
      <c r="O732" s="376"/>
      <c r="P732" s="376"/>
      <c r="Q732" s="376"/>
      <c r="R732" s="376"/>
      <c r="S732" s="376"/>
      <c r="T732" s="376"/>
      <c r="U732" s="376"/>
      <c r="V732" s="376"/>
      <c r="W732" s="376"/>
      <c r="X732" s="376"/>
      <c r="Y732" s="376"/>
    </row>
    <row r="733" spans="2:25" x14ac:dyDescent="0.2">
      <c r="B733" s="376" t="s">
        <v>1181</v>
      </c>
      <c r="C733" s="376"/>
      <c r="D733" s="376"/>
      <c r="E733" s="376"/>
      <c r="F733" s="376"/>
      <c r="G733" s="376"/>
      <c r="H733" s="376"/>
      <c r="I733" s="376"/>
      <c r="J733" s="376"/>
      <c r="K733" s="376"/>
      <c r="L733" s="376"/>
      <c r="M733" s="376"/>
      <c r="N733" s="376"/>
      <c r="O733" s="376"/>
      <c r="P733" s="376"/>
      <c r="Q733" s="376"/>
      <c r="R733" s="376"/>
      <c r="S733" s="376"/>
      <c r="T733" s="376"/>
      <c r="U733" s="376"/>
      <c r="V733" s="376"/>
      <c r="W733" s="376"/>
      <c r="X733" s="376"/>
      <c r="Y733" s="376"/>
    </row>
    <row r="734" spans="2:25" x14ac:dyDescent="0.2">
      <c r="B734" s="376" t="s">
        <v>1182</v>
      </c>
      <c r="C734" s="376"/>
      <c r="D734" s="376"/>
      <c r="E734" s="376"/>
      <c r="F734" s="376"/>
      <c r="G734" s="376"/>
      <c r="H734" s="376"/>
      <c r="I734" s="376"/>
      <c r="J734" s="376"/>
      <c r="K734" s="376"/>
      <c r="L734" s="376"/>
      <c r="M734" s="376"/>
      <c r="N734" s="376"/>
      <c r="O734" s="376"/>
      <c r="P734" s="376"/>
      <c r="Q734" s="376"/>
      <c r="R734" s="376"/>
      <c r="S734" s="376"/>
      <c r="T734" s="376"/>
      <c r="U734" s="376"/>
      <c r="V734" s="376"/>
      <c r="W734" s="376"/>
      <c r="X734" s="376"/>
      <c r="Y734" s="376"/>
    </row>
    <row r="735" spans="2:25" x14ac:dyDescent="0.2">
      <c r="B735" s="376" t="s">
        <v>1183</v>
      </c>
      <c r="C735" s="376"/>
      <c r="D735" s="376"/>
      <c r="E735" s="376"/>
      <c r="F735" s="376"/>
      <c r="G735" s="376"/>
      <c r="H735" s="376"/>
      <c r="I735" s="376"/>
      <c r="J735" s="376"/>
      <c r="K735" s="376"/>
      <c r="L735" s="376"/>
      <c r="M735" s="376"/>
      <c r="N735" s="376"/>
      <c r="O735" s="376"/>
      <c r="P735" s="376"/>
      <c r="Q735" s="376"/>
      <c r="R735" s="376"/>
      <c r="S735" s="376"/>
      <c r="T735" s="376"/>
      <c r="U735" s="376"/>
      <c r="V735" s="376"/>
      <c r="W735" s="376"/>
      <c r="X735" s="376"/>
      <c r="Y735" s="376"/>
    </row>
    <row r="736" spans="2:25" x14ac:dyDescent="0.2">
      <c r="B736" s="376" t="s">
        <v>1184</v>
      </c>
      <c r="C736" s="376"/>
      <c r="D736" s="376"/>
      <c r="E736" s="376"/>
      <c r="F736" s="376"/>
      <c r="G736" s="376"/>
      <c r="H736" s="376"/>
      <c r="I736" s="376"/>
      <c r="J736" s="376"/>
      <c r="K736" s="376"/>
      <c r="L736" s="376"/>
      <c r="M736" s="376"/>
      <c r="N736" s="376"/>
      <c r="O736" s="376"/>
      <c r="P736" s="376"/>
      <c r="Q736" s="376"/>
      <c r="R736" s="376"/>
      <c r="S736" s="376"/>
      <c r="T736" s="376"/>
      <c r="U736" s="376"/>
      <c r="V736" s="376"/>
      <c r="W736" s="376"/>
      <c r="X736" s="376"/>
      <c r="Y736" s="376"/>
    </row>
    <row r="737" spans="2:25" x14ac:dyDescent="0.2">
      <c r="B737" s="376" t="s">
        <v>1165</v>
      </c>
      <c r="C737" s="376"/>
      <c r="D737" s="376"/>
      <c r="E737" s="376"/>
      <c r="F737" s="376"/>
      <c r="G737" s="376"/>
      <c r="H737" s="376"/>
      <c r="I737" s="376"/>
      <c r="J737" s="376"/>
      <c r="K737" s="376"/>
      <c r="L737" s="376"/>
      <c r="M737" s="376"/>
      <c r="N737" s="376"/>
      <c r="O737" s="376"/>
      <c r="P737" s="376"/>
      <c r="Q737" s="376"/>
      <c r="R737" s="376"/>
      <c r="S737" s="376"/>
      <c r="T737" s="376"/>
      <c r="U737" s="376"/>
      <c r="V737" s="376"/>
      <c r="W737" s="376"/>
      <c r="X737" s="376"/>
      <c r="Y737" s="376"/>
    </row>
    <row r="738" spans="2:25" x14ac:dyDescent="0.2">
      <c r="B738" s="376" t="s">
        <v>1166</v>
      </c>
      <c r="C738" s="376"/>
      <c r="D738" s="376"/>
      <c r="E738" s="376"/>
      <c r="F738" s="376"/>
      <c r="G738" s="376"/>
      <c r="H738" s="376"/>
      <c r="I738" s="376"/>
      <c r="J738" s="376"/>
      <c r="K738" s="376"/>
      <c r="L738" s="376"/>
      <c r="M738" s="376"/>
      <c r="N738" s="376"/>
      <c r="O738" s="376"/>
      <c r="P738" s="376"/>
      <c r="Q738" s="376"/>
      <c r="R738" s="376"/>
      <c r="S738" s="376"/>
      <c r="T738" s="376"/>
      <c r="U738" s="376"/>
      <c r="V738" s="376"/>
      <c r="W738" s="376"/>
      <c r="X738" s="376"/>
      <c r="Y738" s="376"/>
    </row>
    <row r="739" spans="2:25" x14ac:dyDescent="0.2">
      <c r="B739" s="376" t="s">
        <v>1167</v>
      </c>
      <c r="C739" s="376"/>
      <c r="D739" s="376"/>
      <c r="E739" s="376"/>
      <c r="F739" s="376"/>
      <c r="G739" s="376"/>
      <c r="H739" s="376"/>
      <c r="I739" s="376"/>
      <c r="J739" s="376"/>
      <c r="K739" s="376"/>
      <c r="L739" s="376"/>
      <c r="M739" s="376"/>
      <c r="N739" s="376"/>
      <c r="O739" s="376"/>
      <c r="P739" s="376"/>
      <c r="Q739" s="376"/>
      <c r="R739" s="376"/>
      <c r="S739" s="376"/>
      <c r="T739" s="376"/>
      <c r="U739" s="376"/>
      <c r="V739" s="376"/>
      <c r="W739" s="376"/>
      <c r="X739" s="376"/>
      <c r="Y739" s="376"/>
    </row>
    <row r="740" spans="2:25" x14ac:dyDescent="0.2">
      <c r="C740" s="376" t="s">
        <v>1185</v>
      </c>
      <c r="D740" s="376"/>
      <c r="E740" s="376"/>
      <c r="F740" s="376"/>
      <c r="G740" s="376"/>
      <c r="H740" s="376"/>
      <c r="I740" s="376"/>
      <c r="J740" s="376"/>
      <c r="K740" s="376"/>
      <c r="L740" s="376"/>
      <c r="M740" s="376"/>
      <c r="N740" s="376"/>
      <c r="O740" s="376"/>
      <c r="P740" s="376"/>
      <c r="Q740" s="376"/>
      <c r="R740" s="376"/>
      <c r="S740" s="376"/>
      <c r="T740" s="376"/>
      <c r="U740" s="376"/>
      <c r="V740" s="376"/>
      <c r="W740" s="376"/>
      <c r="X740" s="376"/>
      <c r="Y740" s="376"/>
    </row>
    <row r="741" spans="2:25" x14ac:dyDescent="0.2">
      <c r="B741" s="376" t="s">
        <v>770</v>
      </c>
      <c r="C741" s="376"/>
      <c r="D741" s="376"/>
      <c r="E741" s="376"/>
      <c r="F741" s="376"/>
      <c r="G741" s="376"/>
      <c r="H741" s="376"/>
      <c r="I741" s="376"/>
      <c r="J741" s="376"/>
      <c r="K741" s="376"/>
      <c r="L741" s="376"/>
      <c r="M741" s="376"/>
      <c r="N741" s="376"/>
      <c r="O741" s="376"/>
      <c r="P741" s="376"/>
      <c r="Q741" s="376"/>
      <c r="R741" s="376"/>
      <c r="S741" s="376"/>
      <c r="T741" s="376"/>
      <c r="U741" s="376"/>
      <c r="V741" s="376"/>
      <c r="W741" s="376"/>
      <c r="X741" s="376"/>
      <c r="Y741" s="376"/>
    </row>
    <row r="742" spans="2:25" x14ac:dyDescent="0.2">
      <c r="B742" s="376"/>
      <c r="C742" s="376"/>
      <c r="D742" s="376"/>
      <c r="E742" s="376"/>
      <c r="F742" s="376"/>
      <c r="G742" s="376"/>
      <c r="H742" s="376"/>
      <c r="I742" s="376"/>
      <c r="J742" s="376"/>
      <c r="K742" s="376"/>
      <c r="L742" s="376"/>
      <c r="M742" s="376"/>
      <c r="N742" s="376"/>
      <c r="O742" s="376"/>
      <c r="P742" s="376"/>
      <c r="Q742" s="376"/>
      <c r="R742" s="376"/>
      <c r="S742" s="376"/>
      <c r="T742" s="376"/>
      <c r="U742" s="376"/>
      <c r="V742" s="376"/>
      <c r="W742" s="376"/>
      <c r="X742" s="376"/>
      <c r="Y742" s="376"/>
    </row>
    <row r="743" spans="2:25" x14ac:dyDescent="0.2">
      <c r="B743" s="448" t="s">
        <v>1186</v>
      </c>
      <c r="C743" s="448"/>
      <c r="D743" s="448"/>
      <c r="E743" s="448"/>
      <c r="F743" s="448"/>
      <c r="G743" s="448"/>
      <c r="H743" s="448"/>
      <c r="I743" s="448"/>
      <c r="J743" s="448"/>
      <c r="K743" s="448"/>
      <c r="L743" s="448"/>
      <c r="M743" s="448"/>
      <c r="N743" s="448"/>
      <c r="O743" s="448"/>
      <c r="P743" s="448"/>
      <c r="Q743" s="448"/>
      <c r="R743" s="448"/>
      <c r="S743" s="448"/>
      <c r="T743" s="448"/>
      <c r="U743" s="448"/>
      <c r="V743" s="448"/>
      <c r="W743" s="448"/>
      <c r="X743" s="448"/>
      <c r="Y743" s="376"/>
    </row>
    <row r="744" spans="2:25" x14ac:dyDescent="0.2">
      <c r="B744" s="448" t="s">
        <v>1187</v>
      </c>
      <c r="C744" s="448"/>
      <c r="D744" s="448"/>
      <c r="E744" s="448"/>
      <c r="F744" s="448"/>
      <c r="G744" s="448"/>
      <c r="H744" s="448"/>
      <c r="I744" s="448"/>
      <c r="J744" s="448"/>
      <c r="K744" s="448"/>
      <c r="L744" s="448"/>
      <c r="M744" s="448"/>
      <c r="N744" s="448"/>
      <c r="O744" s="448"/>
      <c r="P744" s="448"/>
      <c r="Q744" s="448"/>
      <c r="R744" s="448"/>
      <c r="S744" s="448"/>
      <c r="T744" s="448"/>
      <c r="U744" s="448"/>
      <c r="V744" s="448"/>
      <c r="W744" s="448"/>
      <c r="X744" s="448"/>
      <c r="Y744" s="376"/>
    </row>
    <row r="745" spans="2:25" x14ac:dyDescent="0.2">
      <c r="B745" s="376" t="s">
        <v>1171</v>
      </c>
      <c r="C745" s="376"/>
      <c r="D745" s="376"/>
      <c r="E745" s="376"/>
      <c r="F745" s="376"/>
      <c r="G745" s="376"/>
      <c r="H745" s="376"/>
      <c r="I745" s="376"/>
      <c r="J745" s="376"/>
      <c r="K745" s="376"/>
      <c r="L745" s="376"/>
      <c r="M745" s="376"/>
      <c r="N745" s="376"/>
      <c r="O745" s="376"/>
      <c r="P745" s="376"/>
      <c r="Q745" s="376"/>
      <c r="R745" s="376"/>
      <c r="S745" s="376"/>
      <c r="T745" s="376"/>
      <c r="U745" s="376"/>
      <c r="V745" s="376"/>
      <c r="W745" s="376"/>
      <c r="X745" s="376"/>
      <c r="Y745" s="376"/>
    </row>
    <row r="746" spans="2:25" x14ac:dyDescent="0.2">
      <c r="B746" s="491" t="s">
        <v>1849</v>
      </c>
      <c r="C746" s="491"/>
      <c r="D746" s="491"/>
      <c r="E746" s="532" t="s">
        <v>1857</v>
      </c>
      <c r="F746" s="532"/>
      <c r="G746" s="532"/>
      <c r="H746" s="532"/>
      <c r="I746" s="489" t="s">
        <v>1851</v>
      </c>
      <c r="J746" s="489"/>
      <c r="K746" s="490"/>
      <c r="L746" s="532" t="s">
        <v>1858</v>
      </c>
      <c r="M746" s="532"/>
      <c r="N746" s="532"/>
      <c r="O746" s="532"/>
      <c r="P746" s="532"/>
      <c r="Q746" s="532"/>
      <c r="R746" s="532"/>
      <c r="S746" s="532"/>
      <c r="T746" s="532"/>
      <c r="U746" s="532"/>
      <c r="V746" s="532"/>
      <c r="W746" s="532"/>
      <c r="X746" s="532"/>
      <c r="Y746" s="376"/>
    </row>
    <row r="747" spans="2:25" x14ac:dyDescent="0.2">
      <c r="B747" s="491"/>
      <c r="C747" s="491"/>
      <c r="D747" s="491"/>
      <c r="E747" s="532"/>
      <c r="F747" s="532"/>
      <c r="G747" s="532"/>
      <c r="H747" s="532"/>
      <c r="I747" s="490"/>
      <c r="J747" s="490"/>
      <c r="K747" s="490"/>
      <c r="L747" s="532"/>
      <c r="M747" s="532"/>
      <c r="N747" s="532"/>
      <c r="O747" s="532"/>
      <c r="P747" s="532"/>
      <c r="Q747" s="532"/>
      <c r="R747" s="532"/>
      <c r="S747" s="532"/>
      <c r="T747" s="532"/>
      <c r="U747" s="532"/>
      <c r="V747" s="532"/>
      <c r="W747" s="532"/>
      <c r="X747" s="532"/>
      <c r="Y747" s="376"/>
    </row>
    <row r="748" spans="2:25" x14ac:dyDescent="0.2">
      <c r="B748" s="491"/>
      <c r="C748" s="491"/>
      <c r="D748" s="491"/>
      <c r="E748" s="532"/>
      <c r="F748" s="532"/>
      <c r="G748" s="532"/>
      <c r="H748" s="532"/>
      <c r="I748" s="490"/>
      <c r="J748" s="490"/>
      <c r="K748" s="490"/>
      <c r="L748" s="532"/>
      <c r="M748" s="532"/>
      <c r="N748" s="532"/>
      <c r="O748" s="532"/>
      <c r="P748" s="532"/>
      <c r="Q748" s="532"/>
      <c r="R748" s="532"/>
      <c r="S748" s="532"/>
      <c r="T748" s="532"/>
      <c r="U748" s="532"/>
      <c r="V748" s="532"/>
      <c r="W748" s="532"/>
      <c r="X748" s="532"/>
      <c r="Y748" s="376"/>
    </row>
    <row r="749" spans="2:25" x14ac:dyDescent="0.2">
      <c r="B749" s="491"/>
      <c r="C749" s="491"/>
      <c r="D749" s="491"/>
      <c r="E749" s="532"/>
      <c r="F749" s="532"/>
      <c r="G749" s="532"/>
      <c r="H749" s="532"/>
      <c r="I749" s="490"/>
      <c r="J749" s="490"/>
      <c r="K749" s="490"/>
      <c r="L749" s="532"/>
      <c r="M749" s="532"/>
      <c r="N749" s="532"/>
      <c r="O749" s="532"/>
      <c r="P749" s="532"/>
      <c r="Q749" s="532"/>
      <c r="R749" s="532"/>
      <c r="S749" s="532"/>
      <c r="T749" s="532"/>
      <c r="U749" s="532"/>
      <c r="V749" s="532"/>
      <c r="W749" s="532"/>
      <c r="X749" s="532"/>
      <c r="Y749" s="376"/>
    </row>
    <row r="750" spans="2:25" x14ac:dyDescent="0.2">
      <c r="B750" s="491"/>
      <c r="C750" s="491"/>
      <c r="D750" s="491"/>
      <c r="E750" s="532"/>
      <c r="F750" s="532"/>
      <c r="G750" s="532"/>
      <c r="H750" s="532"/>
      <c r="I750" s="490"/>
      <c r="J750" s="490"/>
      <c r="K750" s="490"/>
      <c r="L750" s="532"/>
      <c r="M750" s="532"/>
      <c r="N750" s="532"/>
      <c r="O750" s="532"/>
      <c r="P750" s="532"/>
      <c r="Q750" s="532"/>
      <c r="R750" s="532"/>
      <c r="S750" s="532"/>
      <c r="T750" s="532"/>
      <c r="U750" s="532"/>
      <c r="V750" s="532"/>
      <c r="W750" s="532"/>
      <c r="X750" s="532"/>
      <c r="Y750" s="376"/>
    </row>
    <row r="751" spans="2:25" x14ac:dyDescent="0.2">
      <c r="B751" s="491"/>
      <c r="C751" s="491"/>
      <c r="D751" s="491"/>
      <c r="E751" s="532"/>
      <c r="F751" s="532"/>
      <c r="G751" s="532"/>
      <c r="H751" s="532"/>
      <c r="I751" s="489" t="s">
        <v>1851</v>
      </c>
      <c r="J751" s="489"/>
      <c r="K751" s="490"/>
      <c r="L751" s="533" t="s">
        <v>1848</v>
      </c>
      <c r="M751" s="533"/>
      <c r="N751" s="533"/>
      <c r="O751" s="533"/>
      <c r="P751" s="533"/>
      <c r="Q751" s="533"/>
      <c r="R751" s="533"/>
      <c r="S751" s="533"/>
      <c r="T751" s="533"/>
      <c r="U751" s="533"/>
      <c r="V751" s="533"/>
      <c r="W751" s="533"/>
      <c r="X751" s="533"/>
      <c r="Y751" s="376"/>
    </row>
    <row r="752" spans="2:25" x14ac:dyDescent="0.2">
      <c r="B752" s="491"/>
      <c r="C752" s="491"/>
      <c r="D752" s="491"/>
      <c r="E752" s="532"/>
      <c r="F752" s="532"/>
      <c r="G752" s="532"/>
      <c r="H752" s="532"/>
      <c r="I752" s="490"/>
      <c r="J752" s="490"/>
      <c r="K752" s="490"/>
      <c r="L752" s="533"/>
      <c r="M752" s="533"/>
      <c r="N752" s="533"/>
      <c r="O752" s="533"/>
      <c r="P752" s="533"/>
      <c r="Q752" s="533"/>
      <c r="R752" s="533"/>
      <c r="S752" s="533"/>
      <c r="T752" s="533"/>
      <c r="U752" s="533"/>
      <c r="V752" s="533"/>
      <c r="W752" s="533"/>
      <c r="X752" s="533"/>
      <c r="Y752" s="376"/>
    </row>
    <row r="753" spans="2:25" x14ac:dyDescent="0.2">
      <c r="B753" s="491"/>
      <c r="C753" s="491"/>
      <c r="D753" s="491"/>
      <c r="E753" s="532"/>
      <c r="F753" s="532"/>
      <c r="G753" s="532"/>
      <c r="H753" s="532"/>
      <c r="I753" s="490"/>
      <c r="J753" s="490"/>
      <c r="K753" s="490"/>
      <c r="L753" s="533"/>
      <c r="M753" s="533"/>
      <c r="N753" s="533"/>
      <c r="O753" s="533"/>
      <c r="P753" s="533"/>
      <c r="Q753" s="533"/>
      <c r="R753" s="533"/>
      <c r="S753" s="533"/>
      <c r="T753" s="533"/>
      <c r="U753" s="533"/>
      <c r="V753" s="533"/>
      <c r="W753" s="533"/>
      <c r="X753" s="533"/>
      <c r="Y753" s="376"/>
    </row>
    <row r="754" spans="2:25" x14ac:dyDescent="0.2">
      <c r="B754" s="491"/>
      <c r="C754" s="491"/>
      <c r="D754" s="491"/>
      <c r="E754" s="532"/>
      <c r="F754" s="532"/>
      <c r="G754" s="532"/>
      <c r="H754" s="532"/>
      <c r="I754" s="490"/>
      <c r="J754" s="490"/>
      <c r="K754" s="490"/>
      <c r="L754" s="533"/>
      <c r="M754" s="533"/>
      <c r="N754" s="533"/>
      <c r="O754" s="533"/>
      <c r="P754" s="533"/>
      <c r="Q754" s="533"/>
      <c r="R754" s="533"/>
      <c r="S754" s="533"/>
      <c r="T754" s="533"/>
      <c r="U754" s="533"/>
      <c r="V754" s="533"/>
      <c r="W754" s="533"/>
      <c r="X754" s="533"/>
      <c r="Y754" s="376"/>
    </row>
    <row r="755" spans="2:25" x14ac:dyDescent="0.2">
      <c r="B755" s="376"/>
      <c r="C755" s="376"/>
      <c r="D755" s="376"/>
      <c r="E755" s="376"/>
      <c r="F755" s="376"/>
      <c r="G755" s="376"/>
      <c r="H755" s="376"/>
      <c r="I755" s="376"/>
      <c r="J755" s="376"/>
      <c r="K755" s="376"/>
      <c r="L755" s="376"/>
      <c r="M755" s="376"/>
      <c r="N755" s="376"/>
      <c r="O755" s="376"/>
      <c r="P755" s="376"/>
      <c r="Q755" s="376"/>
      <c r="R755" s="376"/>
      <c r="S755" s="376"/>
      <c r="T755" s="376"/>
      <c r="U755" s="376"/>
      <c r="V755" s="376"/>
      <c r="W755" s="376"/>
      <c r="X755" s="376"/>
      <c r="Y755" s="376"/>
    </row>
    <row r="756" spans="2:25" x14ac:dyDescent="0.2">
      <c r="C756" s="376" t="s">
        <v>1188</v>
      </c>
      <c r="D756" s="376"/>
      <c r="E756" s="376"/>
      <c r="F756" s="376"/>
      <c r="G756" s="376"/>
      <c r="H756" s="376"/>
      <c r="I756" s="376"/>
      <c r="J756" s="376"/>
      <c r="K756" s="376"/>
      <c r="L756" s="376"/>
      <c r="M756" s="376"/>
      <c r="N756" s="376"/>
      <c r="O756" s="376"/>
      <c r="P756" s="376"/>
      <c r="Q756" s="376"/>
      <c r="R756" s="376"/>
      <c r="S756" s="376"/>
      <c r="T756" s="376"/>
      <c r="U756" s="376"/>
      <c r="V756" s="376"/>
      <c r="W756" s="376"/>
      <c r="X756" s="376"/>
      <c r="Y756" s="376"/>
    </row>
    <row r="757" spans="2:25" x14ac:dyDescent="0.2">
      <c r="C757" s="376" t="s">
        <v>1189</v>
      </c>
      <c r="D757" s="376"/>
      <c r="E757" s="376"/>
      <c r="F757" s="376"/>
      <c r="G757" s="376"/>
      <c r="H757" s="376"/>
      <c r="I757" s="376"/>
      <c r="J757" s="376"/>
      <c r="K757" s="376"/>
      <c r="L757" s="376"/>
      <c r="M757" s="376"/>
      <c r="N757" s="376"/>
      <c r="O757" s="376"/>
      <c r="P757" s="376"/>
      <c r="Q757" s="376"/>
      <c r="R757" s="376"/>
      <c r="S757" s="376"/>
      <c r="T757" s="376"/>
      <c r="U757" s="376"/>
      <c r="V757" s="376"/>
      <c r="W757" s="376"/>
      <c r="X757" s="376"/>
      <c r="Y757" s="376"/>
    </row>
    <row r="758" spans="2:25" x14ac:dyDescent="0.2">
      <c r="B758" s="376" t="s">
        <v>1190</v>
      </c>
      <c r="C758" s="376"/>
      <c r="D758" s="376"/>
      <c r="E758" s="376"/>
      <c r="F758" s="376"/>
      <c r="G758" s="376"/>
      <c r="H758" s="376"/>
      <c r="I758" s="376"/>
      <c r="J758" s="376"/>
      <c r="K758" s="376"/>
      <c r="L758" s="376"/>
      <c r="M758" s="376"/>
      <c r="N758" s="376"/>
      <c r="O758" s="376"/>
      <c r="P758" s="376"/>
      <c r="Q758" s="376"/>
      <c r="R758" s="376"/>
      <c r="S758" s="376"/>
      <c r="T758" s="376"/>
      <c r="U758" s="376"/>
      <c r="V758" s="376"/>
      <c r="W758" s="376"/>
      <c r="X758" s="376"/>
      <c r="Y758" s="376"/>
    </row>
    <row r="759" spans="2:25" x14ac:dyDescent="0.2">
      <c r="B759" s="376" t="s">
        <v>1178</v>
      </c>
      <c r="C759" s="376"/>
      <c r="D759" s="376"/>
      <c r="E759" s="376"/>
      <c r="F759" s="376"/>
      <c r="G759" s="376"/>
      <c r="H759" s="376"/>
      <c r="I759" s="376"/>
      <c r="J759" s="376"/>
      <c r="K759" s="376"/>
      <c r="L759" s="376"/>
      <c r="M759" s="376"/>
      <c r="N759" s="376"/>
      <c r="O759" s="376"/>
      <c r="P759" s="376"/>
      <c r="Q759" s="376"/>
      <c r="R759" s="376"/>
      <c r="S759" s="376"/>
      <c r="T759" s="376"/>
      <c r="U759" s="376"/>
      <c r="V759" s="376"/>
      <c r="W759" s="376"/>
      <c r="X759" s="376"/>
      <c r="Y759" s="376"/>
    </row>
    <row r="760" spans="2:25" x14ac:dyDescent="0.2">
      <c r="C760" s="376" t="s">
        <v>1191</v>
      </c>
      <c r="D760" s="376"/>
      <c r="E760" s="376"/>
      <c r="F760" s="376"/>
      <c r="G760" s="376"/>
      <c r="H760" s="376"/>
      <c r="I760" s="376"/>
      <c r="J760" s="376"/>
      <c r="K760" s="376"/>
      <c r="L760" s="376"/>
      <c r="M760" s="376"/>
      <c r="N760" s="376"/>
      <c r="O760" s="376"/>
      <c r="P760" s="376"/>
      <c r="Q760" s="376"/>
      <c r="R760" s="376"/>
      <c r="S760" s="376"/>
      <c r="T760" s="376"/>
      <c r="U760" s="376"/>
      <c r="V760" s="376"/>
      <c r="W760" s="376"/>
      <c r="X760" s="376"/>
      <c r="Y760" s="376"/>
    </row>
    <row r="761" spans="2:25" x14ac:dyDescent="0.2">
      <c r="B761" s="376" t="s">
        <v>1192</v>
      </c>
      <c r="C761" s="376"/>
      <c r="D761" s="376"/>
      <c r="E761" s="376"/>
      <c r="F761" s="376"/>
      <c r="G761" s="376"/>
      <c r="H761" s="376"/>
      <c r="I761" s="376"/>
      <c r="J761" s="376"/>
      <c r="K761" s="376"/>
      <c r="L761" s="376"/>
      <c r="M761" s="376"/>
      <c r="N761" s="376"/>
      <c r="O761" s="376"/>
      <c r="P761" s="376"/>
      <c r="Q761" s="376"/>
      <c r="R761" s="376"/>
      <c r="S761" s="376"/>
      <c r="T761" s="376"/>
      <c r="U761" s="376"/>
      <c r="V761" s="376"/>
      <c r="W761" s="376"/>
      <c r="X761" s="376"/>
      <c r="Y761" s="376"/>
    </row>
    <row r="762" spans="2:25" x14ac:dyDescent="0.2">
      <c r="B762" s="376" t="s">
        <v>1193</v>
      </c>
      <c r="C762" s="376"/>
      <c r="D762" s="376"/>
      <c r="E762" s="376"/>
      <c r="F762" s="376"/>
      <c r="G762" s="376"/>
      <c r="H762" s="376"/>
      <c r="I762" s="376"/>
      <c r="J762" s="376"/>
      <c r="K762" s="376"/>
      <c r="L762" s="376"/>
      <c r="M762" s="376"/>
      <c r="N762" s="376"/>
      <c r="O762" s="376"/>
      <c r="P762" s="376"/>
      <c r="Q762" s="376"/>
      <c r="R762" s="376"/>
      <c r="S762" s="376"/>
      <c r="T762" s="376"/>
      <c r="U762" s="376"/>
      <c r="V762" s="376"/>
      <c r="W762" s="376"/>
      <c r="X762" s="376"/>
      <c r="Y762" s="376"/>
    </row>
    <row r="763" spans="2:25" x14ac:dyDescent="0.2">
      <c r="B763" s="376" t="s">
        <v>1194</v>
      </c>
      <c r="C763" s="376"/>
      <c r="D763" s="376"/>
      <c r="E763" s="376"/>
      <c r="F763" s="376"/>
      <c r="G763" s="376"/>
      <c r="H763" s="376"/>
      <c r="I763" s="376"/>
      <c r="J763" s="376"/>
      <c r="K763" s="376"/>
      <c r="L763" s="376"/>
      <c r="M763" s="376"/>
      <c r="N763" s="376"/>
      <c r="O763" s="376"/>
      <c r="P763" s="376"/>
      <c r="Q763" s="376"/>
      <c r="R763" s="376"/>
      <c r="S763" s="376"/>
      <c r="T763" s="376"/>
      <c r="U763" s="376"/>
      <c r="V763" s="376"/>
      <c r="W763" s="376"/>
      <c r="X763" s="376"/>
      <c r="Y763" s="376"/>
    </row>
    <row r="764" spans="2:25" x14ac:dyDescent="0.2">
      <c r="B764" s="376" t="s">
        <v>1195</v>
      </c>
      <c r="C764" s="376"/>
      <c r="D764" s="376"/>
      <c r="E764" s="376"/>
      <c r="F764" s="376"/>
      <c r="G764" s="376"/>
      <c r="H764" s="376"/>
      <c r="I764" s="376"/>
      <c r="J764" s="376"/>
      <c r="K764" s="376"/>
      <c r="L764" s="376"/>
      <c r="M764" s="376"/>
      <c r="N764" s="376"/>
      <c r="O764" s="376"/>
      <c r="P764" s="376"/>
      <c r="Q764" s="376"/>
      <c r="R764" s="376"/>
      <c r="S764" s="376"/>
      <c r="T764" s="376"/>
      <c r="U764" s="376"/>
      <c r="V764" s="376"/>
      <c r="W764" s="376"/>
      <c r="X764" s="376"/>
      <c r="Y764" s="376"/>
    </row>
    <row r="765" spans="2:25" x14ac:dyDescent="0.2">
      <c r="B765" s="376" t="s">
        <v>1196</v>
      </c>
      <c r="C765" s="376"/>
      <c r="D765" s="376"/>
      <c r="E765" s="376"/>
      <c r="F765" s="376"/>
      <c r="G765" s="376"/>
      <c r="H765" s="376"/>
      <c r="I765" s="376"/>
      <c r="J765" s="376"/>
      <c r="K765" s="376"/>
      <c r="L765" s="376"/>
      <c r="M765" s="376"/>
      <c r="N765" s="376"/>
      <c r="O765" s="376"/>
      <c r="P765" s="376"/>
      <c r="Q765" s="376"/>
      <c r="R765" s="376"/>
      <c r="S765" s="376"/>
      <c r="T765" s="376"/>
      <c r="U765" s="376"/>
      <c r="V765" s="376"/>
      <c r="W765" s="376"/>
      <c r="X765" s="376"/>
      <c r="Y765" s="376"/>
    </row>
    <row r="766" spans="2:25" x14ac:dyDescent="0.2">
      <c r="B766" s="376" t="s">
        <v>1197</v>
      </c>
      <c r="C766" s="376"/>
      <c r="D766" s="376"/>
      <c r="E766" s="376"/>
      <c r="F766" s="376"/>
      <c r="G766" s="376"/>
      <c r="H766" s="376"/>
      <c r="I766" s="376"/>
      <c r="J766" s="376"/>
      <c r="K766" s="376"/>
      <c r="L766" s="376"/>
      <c r="M766" s="376"/>
      <c r="N766" s="376"/>
      <c r="O766" s="376"/>
      <c r="P766" s="376"/>
      <c r="Q766" s="376"/>
      <c r="R766" s="376"/>
      <c r="S766" s="376"/>
      <c r="T766" s="376"/>
      <c r="U766" s="376"/>
      <c r="V766" s="376"/>
      <c r="W766" s="376"/>
      <c r="X766" s="376"/>
      <c r="Y766" s="376"/>
    </row>
    <row r="767" spans="2:25" x14ac:dyDescent="0.2">
      <c r="B767" s="376" t="s">
        <v>1198</v>
      </c>
      <c r="C767" s="376"/>
      <c r="D767" s="376"/>
      <c r="E767" s="376"/>
      <c r="F767" s="376"/>
      <c r="G767" s="376"/>
      <c r="H767" s="376"/>
      <c r="I767" s="376"/>
      <c r="J767" s="376"/>
      <c r="K767" s="376"/>
      <c r="L767" s="376"/>
      <c r="M767" s="376"/>
      <c r="N767" s="376"/>
      <c r="O767" s="376"/>
      <c r="P767" s="376"/>
      <c r="Q767" s="376"/>
      <c r="R767" s="376"/>
      <c r="S767" s="376"/>
      <c r="T767" s="376"/>
      <c r="U767" s="376"/>
      <c r="V767" s="376"/>
      <c r="W767" s="376"/>
      <c r="X767" s="376"/>
      <c r="Y767" s="376"/>
    </row>
    <row r="768" spans="2:25" x14ac:dyDescent="0.2">
      <c r="B768" s="376" t="s">
        <v>1199</v>
      </c>
      <c r="C768" s="376"/>
      <c r="D768" s="376"/>
      <c r="E768" s="376"/>
      <c r="F768" s="376"/>
      <c r="G768" s="376"/>
      <c r="H768" s="376"/>
      <c r="I768" s="376"/>
      <c r="J768" s="376"/>
      <c r="K768" s="376"/>
      <c r="L768" s="376"/>
      <c r="M768" s="376"/>
      <c r="N768" s="376"/>
      <c r="O768" s="376"/>
      <c r="P768" s="376"/>
      <c r="Q768" s="376"/>
      <c r="R768" s="376"/>
      <c r="S768" s="376"/>
      <c r="T768" s="376"/>
      <c r="U768" s="376"/>
      <c r="V768" s="376"/>
      <c r="W768" s="376"/>
      <c r="X768" s="376"/>
      <c r="Y768" s="376"/>
    </row>
    <row r="769" spans="2:25" x14ac:dyDescent="0.2">
      <c r="C769" s="376" t="s">
        <v>1200</v>
      </c>
      <c r="D769" s="376"/>
      <c r="E769" s="376"/>
      <c r="F769" s="376"/>
      <c r="G769" s="376"/>
      <c r="H769" s="376"/>
      <c r="I769" s="376"/>
      <c r="J769" s="376"/>
      <c r="K769" s="376"/>
      <c r="L769" s="376"/>
      <c r="M769" s="376"/>
      <c r="N769" s="376"/>
      <c r="O769" s="376"/>
      <c r="P769" s="376"/>
      <c r="Q769" s="376"/>
      <c r="R769" s="376"/>
      <c r="S769" s="376"/>
      <c r="T769" s="376"/>
      <c r="U769" s="376"/>
      <c r="V769" s="376"/>
      <c r="W769" s="376"/>
      <c r="X769" s="376"/>
      <c r="Y769" s="376"/>
    </row>
    <row r="770" spans="2:25" x14ac:dyDescent="0.2">
      <c r="B770" s="376" t="s">
        <v>1201</v>
      </c>
      <c r="C770" s="376"/>
      <c r="D770" s="376"/>
      <c r="E770" s="376"/>
      <c r="F770" s="376"/>
      <c r="G770" s="376"/>
      <c r="H770" s="376"/>
      <c r="I770" s="376"/>
      <c r="J770" s="376"/>
      <c r="K770" s="376"/>
      <c r="L770" s="376"/>
      <c r="M770" s="376"/>
      <c r="N770" s="376"/>
      <c r="O770" s="376"/>
      <c r="P770" s="376"/>
      <c r="Q770" s="376"/>
      <c r="R770" s="376"/>
      <c r="S770" s="376"/>
      <c r="T770" s="376"/>
      <c r="U770" s="376"/>
      <c r="V770" s="376"/>
      <c r="W770" s="376"/>
      <c r="X770" s="376"/>
      <c r="Y770" s="376"/>
    </row>
    <row r="771" spans="2:25" x14ac:dyDescent="0.2">
      <c r="B771" s="376" t="s">
        <v>1202</v>
      </c>
      <c r="C771" s="376"/>
      <c r="D771" s="376"/>
      <c r="E771" s="376"/>
      <c r="F771" s="376"/>
      <c r="G771" s="376"/>
      <c r="H771" s="376"/>
      <c r="I771" s="376"/>
      <c r="J771" s="376"/>
      <c r="K771" s="376"/>
      <c r="L771" s="376"/>
      <c r="M771" s="376"/>
      <c r="N771" s="376"/>
      <c r="O771" s="376"/>
      <c r="P771" s="376"/>
      <c r="Q771" s="376"/>
      <c r="R771" s="376"/>
      <c r="S771" s="376"/>
      <c r="T771" s="376"/>
      <c r="U771" s="376"/>
      <c r="V771" s="376"/>
      <c r="W771" s="376"/>
      <c r="X771" s="376"/>
      <c r="Y771" s="376"/>
    </row>
    <row r="772" spans="2:25" x14ac:dyDescent="0.2">
      <c r="B772" s="376" t="s">
        <v>1203</v>
      </c>
      <c r="C772" s="376"/>
      <c r="D772" s="376"/>
      <c r="E772" s="376"/>
      <c r="F772" s="376"/>
      <c r="G772" s="376"/>
      <c r="H772" s="376"/>
      <c r="I772" s="376"/>
      <c r="J772" s="376"/>
      <c r="K772" s="376"/>
      <c r="L772" s="376"/>
      <c r="M772" s="376"/>
      <c r="N772" s="376"/>
      <c r="O772" s="376"/>
      <c r="P772" s="376"/>
      <c r="Q772" s="376"/>
      <c r="R772" s="376"/>
      <c r="S772" s="376"/>
      <c r="T772" s="376"/>
      <c r="U772" s="376"/>
      <c r="V772" s="376"/>
      <c r="W772" s="376"/>
      <c r="X772" s="376"/>
      <c r="Y772" s="376"/>
    </row>
    <row r="773" spans="2:25" x14ac:dyDescent="0.2">
      <c r="B773" s="376" t="s">
        <v>1204</v>
      </c>
      <c r="C773" s="376"/>
      <c r="D773" s="376"/>
      <c r="E773" s="376"/>
      <c r="F773" s="376"/>
      <c r="G773" s="376"/>
      <c r="H773" s="376"/>
      <c r="I773" s="376"/>
      <c r="J773" s="376"/>
      <c r="K773" s="376"/>
      <c r="L773" s="376"/>
      <c r="M773" s="376"/>
      <c r="N773" s="376"/>
      <c r="O773" s="376"/>
      <c r="P773" s="376"/>
      <c r="Q773" s="376"/>
      <c r="R773" s="376"/>
      <c r="S773" s="376"/>
      <c r="T773" s="376"/>
      <c r="U773" s="376"/>
      <c r="V773" s="376"/>
      <c r="W773" s="376"/>
      <c r="X773" s="376"/>
      <c r="Y773" s="376"/>
    </row>
    <row r="774" spans="2:25" x14ac:dyDescent="0.2">
      <c r="B774" s="376" t="s">
        <v>1205</v>
      </c>
      <c r="C774" s="376"/>
      <c r="D774" s="376"/>
      <c r="E774" s="376"/>
      <c r="F774" s="376"/>
      <c r="G774" s="376"/>
      <c r="H774" s="376"/>
      <c r="I774" s="376"/>
      <c r="J774" s="376"/>
      <c r="K774" s="376"/>
      <c r="L774" s="376"/>
      <c r="M774" s="376"/>
      <c r="N774" s="376"/>
      <c r="O774" s="376"/>
      <c r="P774" s="376"/>
      <c r="Q774" s="376"/>
      <c r="R774" s="376"/>
      <c r="S774" s="376"/>
      <c r="T774" s="376"/>
      <c r="U774" s="376"/>
      <c r="V774" s="376"/>
      <c r="W774" s="376"/>
      <c r="X774" s="376"/>
      <c r="Y774" s="376"/>
    </row>
    <row r="775" spans="2:25" x14ac:dyDescent="0.2">
      <c r="B775" s="376"/>
      <c r="C775" s="376"/>
      <c r="D775" s="376"/>
      <c r="E775" s="376"/>
      <c r="F775" s="376"/>
      <c r="G775" s="376"/>
      <c r="H775" s="376"/>
      <c r="I775" s="376"/>
      <c r="J775" s="376"/>
      <c r="K775" s="376"/>
      <c r="L775" s="376"/>
      <c r="M775" s="376"/>
      <c r="N775" s="376"/>
      <c r="O775" s="376"/>
      <c r="P775" s="376"/>
      <c r="Q775" s="376"/>
      <c r="R775" s="376"/>
      <c r="S775" s="376"/>
      <c r="T775" s="376"/>
      <c r="U775" s="376"/>
      <c r="V775" s="376"/>
      <c r="W775" s="376"/>
      <c r="X775" s="376"/>
      <c r="Y775" s="376"/>
    </row>
    <row r="776" spans="2:25" x14ac:dyDescent="0.2">
      <c r="B776" s="448" t="s">
        <v>1206</v>
      </c>
      <c r="C776" s="448"/>
      <c r="D776" s="448"/>
      <c r="E776" s="448"/>
      <c r="F776" s="448"/>
      <c r="G776" s="448"/>
      <c r="H776" s="448"/>
      <c r="I776" s="448"/>
      <c r="J776" s="448"/>
      <c r="K776" s="448"/>
      <c r="L776" s="448"/>
      <c r="M776" s="448"/>
      <c r="N776" s="448"/>
      <c r="O776" s="448"/>
      <c r="P776" s="448"/>
      <c r="Q776" s="448"/>
      <c r="R776" s="448"/>
      <c r="S776" s="448"/>
      <c r="T776" s="448"/>
      <c r="U776" s="448"/>
      <c r="V776" s="448"/>
      <c r="W776" s="448"/>
      <c r="X776" s="448"/>
      <c r="Y776" s="376"/>
    </row>
    <row r="777" spans="2:25" x14ac:dyDescent="0.2">
      <c r="B777" s="448" t="s">
        <v>1207</v>
      </c>
      <c r="C777" s="448"/>
      <c r="D777" s="448"/>
      <c r="E777" s="448"/>
      <c r="F777" s="448"/>
      <c r="G777" s="448"/>
      <c r="H777" s="448"/>
      <c r="I777" s="448"/>
      <c r="J777" s="448"/>
      <c r="K777" s="448"/>
      <c r="L777" s="448"/>
      <c r="M777" s="448"/>
      <c r="N777" s="448"/>
      <c r="O777" s="448"/>
      <c r="P777" s="448"/>
      <c r="Q777" s="448"/>
      <c r="R777" s="448"/>
      <c r="S777" s="448"/>
      <c r="T777" s="448"/>
      <c r="U777" s="448"/>
      <c r="V777" s="448"/>
      <c r="W777" s="448"/>
      <c r="X777" s="448"/>
      <c r="Y777" s="376"/>
    </row>
    <row r="778" spans="2:25" x14ac:dyDescent="0.2">
      <c r="B778" s="376" t="s">
        <v>1171</v>
      </c>
      <c r="C778" s="376"/>
      <c r="D778" s="376"/>
      <c r="E778" s="376"/>
      <c r="F778" s="376"/>
      <c r="G778" s="376"/>
      <c r="H778" s="376"/>
      <c r="I778" s="376"/>
      <c r="J778" s="376"/>
      <c r="K778" s="376"/>
      <c r="L778" s="376"/>
      <c r="M778" s="376"/>
      <c r="N778" s="376"/>
      <c r="O778" s="376"/>
      <c r="P778" s="376"/>
      <c r="Q778" s="376"/>
      <c r="R778" s="376"/>
      <c r="S778" s="376"/>
      <c r="T778" s="376"/>
      <c r="U778" s="376"/>
      <c r="V778" s="376"/>
      <c r="W778" s="376"/>
      <c r="X778" s="376"/>
      <c r="Y778" s="376"/>
    </row>
    <row r="779" spans="2:25" x14ac:dyDescent="0.2">
      <c r="B779" s="539" t="s">
        <v>1849</v>
      </c>
      <c r="C779" s="539"/>
      <c r="D779" s="539"/>
      <c r="E779" s="536" t="s">
        <v>1208</v>
      </c>
      <c r="F779" s="536"/>
      <c r="G779" s="536"/>
      <c r="H779" s="536"/>
      <c r="I779" s="489" t="s">
        <v>1851</v>
      </c>
      <c r="J779" s="489"/>
      <c r="K779" s="490"/>
      <c r="L779" s="532" t="s">
        <v>1858</v>
      </c>
      <c r="M779" s="532"/>
      <c r="N779" s="532"/>
      <c r="O779" s="532"/>
      <c r="P779" s="532"/>
      <c r="Q779" s="532"/>
      <c r="R779" s="532"/>
      <c r="S779" s="532"/>
      <c r="T779" s="532"/>
      <c r="U779" s="532"/>
      <c r="V779" s="532"/>
      <c r="W779" s="532"/>
      <c r="X779" s="532"/>
      <c r="Y779" s="376"/>
    </row>
    <row r="780" spans="2:25" x14ac:dyDescent="0.2">
      <c r="B780" s="540"/>
      <c r="C780" s="540"/>
      <c r="D780" s="540"/>
      <c r="E780" s="537"/>
      <c r="F780" s="537"/>
      <c r="G780" s="537"/>
      <c r="H780" s="537"/>
      <c r="I780" s="490"/>
      <c r="J780" s="490"/>
      <c r="K780" s="490"/>
      <c r="L780" s="532"/>
      <c r="M780" s="532"/>
      <c r="N780" s="532"/>
      <c r="O780" s="532"/>
      <c r="P780" s="532"/>
      <c r="Q780" s="532"/>
      <c r="R780" s="532"/>
      <c r="S780" s="532"/>
      <c r="T780" s="532"/>
      <c r="U780" s="532"/>
      <c r="V780" s="532"/>
      <c r="W780" s="532"/>
      <c r="X780" s="532"/>
      <c r="Y780" s="376"/>
    </row>
    <row r="781" spans="2:25" x14ac:dyDescent="0.2">
      <c r="B781" s="540"/>
      <c r="C781" s="540"/>
      <c r="D781" s="540"/>
      <c r="E781" s="537"/>
      <c r="F781" s="537"/>
      <c r="G781" s="537"/>
      <c r="H781" s="537"/>
      <c r="I781" s="490"/>
      <c r="J781" s="490"/>
      <c r="K781" s="490"/>
      <c r="L781" s="532"/>
      <c r="M781" s="532"/>
      <c r="N781" s="532"/>
      <c r="O781" s="532"/>
      <c r="P781" s="532"/>
      <c r="Q781" s="532"/>
      <c r="R781" s="532"/>
      <c r="S781" s="532"/>
      <c r="T781" s="532"/>
      <c r="U781" s="532"/>
      <c r="V781" s="532"/>
      <c r="W781" s="532"/>
      <c r="X781" s="532"/>
      <c r="Y781" s="376"/>
    </row>
    <row r="782" spans="2:25" x14ac:dyDescent="0.2">
      <c r="B782" s="540"/>
      <c r="C782" s="540"/>
      <c r="D782" s="540"/>
      <c r="E782" s="537"/>
      <c r="F782" s="537"/>
      <c r="G782" s="537"/>
      <c r="H782" s="537"/>
      <c r="I782" s="490"/>
      <c r="J782" s="490"/>
      <c r="K782" s="490"/>
      <c r="L782" s="532"/>
      <c r="M782" s="532"/>
      <c r="N782" s="532"/>
      <c r="O782" s="532"/>
      <c r="P782" s="532"/>
      <c r="Q782" s="532"/>
      <c r="R782" s="532"/>
      <c r="S782" s="532"/>
      <c r="T782" s="532"/>
      <c r="U782" s="532"/>
      <c r="V782" s="532"/>
      <c r="W782" s="532"/>
      <c r="X782" s="532"/>
      <c r="Y782" s="376"/>
    </row>
    <row r="783" spans="2:25" x14ac:dyDescent="0.2">
      <c r="B783" s="540"/>
      <c r="C783" s="540"/>
      <c r="D783" s="540"/>
      <c r="E783" s="537"/>
      <c r="F783" s="537"/>
      <c r="G783" s="537"/>
      <c r="H783" s="537"/>
      <c r="I783" s="490"/>
      <c r="J783" s="490"/>
      <c r="K783" s="490"/>
      <c r="L783" s="532"/>
      <c r="M783" s="532"/>
      <c r="N783" s="532"/>
      <c r="O783" s="532"/>
      <c r="P783" s="532"/>
      <c r="Q783" s="532"/>
      <c r="R783" s="532"/>
      <c r="S783" s="532"/>
      <c r="T783" s="532"/>
      <c r="U783" s="532"/>
      <c r="V783" s="532"/>
      <c r="W783" s="532"/>
      <c r="X783" s="532"/>
      <c r="Y783" s="376"/>
    </row>
    <row r="784" spans="2:25" x14ac:dyDescent="0.2">
      <c r="B784" s="540"/>
      <c r="C784" s="540"/>
      <c r="D784" s="540"/>
      <c r="E784" s="537"/>
      <c r="F784" s="537"/>
      <c r="G784" s="537"/>
      <c r="H784" s="537"/>
      <c r="I784" s="489" t="s">
        <v>1851</v>
      </c>
      <c r="J784" s="489"/>
      <c r="K784" s="490"/>
      <c r="L784" s="533" t="s">
        <v>1859</v>
      </c>
      <c r="M784" s="533"/>
      <c r="N784" s="533"/>
      <c r="O784" s="533"/>
      <c r="P784" s="533"/>
      <c r="Q784" s="533"/>
      <c r="R784" s="533"/>
      <c r="S784" s="533"/>
      <c r="T784" s="533"/>
      <c r="U784" s="533"/>
      <c r="V784" s="533"/>
      <c r="W784" s="533"/>
      <c r="X784" s="533"/>
      <c r="Y784" s="376"/>
    </row>
    <row r="785" spans="2:25" x14ac:dyDescent="0.2">
      <c r="B785" s="540"/>
      <c r="C785" s="540"/>
      <c r="D785" s="540"/>
      <c r="E785" s="537"/>
      <c r="F785" s="537"/>
      <c r="G785" s="537"/>
      <c r="H785" s="537"/>
      <c r="I785" s="490"/>
      <c r="J785" s="490"/>
      <c r="K785" s="490"/>
      <c r="L785" s="533"/>
      <c r="M785" s="533"/>
      <c r="N785" s="533"/>
      <c r="O785" s="533"/>
      <c r="P785" s="533"/>
      <c r="Q785" s="533"/>
      <c r="R785" s="533"/>
      <c r="S785" s="533"/>
      <c r="T785" s="533"/>
      <c r="U785" s="533"/>
      <c r="V785" s="533"/>
      <c r="W785" s="533"/>
      <c r="X785" s="533"/>
      <c r="Y785" s="376"/>
    </row>
    <row r="786" spans="2:25" x14ac:dyDescent="0.2">
      <c r="B786" s="540"/>
      <c r="C786" s="540"/>
      <c r="D786" s="540"/>
      <c r="E786" s="537"/>
      <c r="F786" s="537"/>
      <c r="G786" s="537"/>
      <c r="H786" s="537"/>
      <c r="I786" s="490"/>
      <c r="J786" s="490"/>
      <c r="K786" s="490"/>
      <c r="L786" s="533"/>
      <c r="M786" s="533"/>
      <c r="N786" s="533"/>
      <c r="O786" s="533"/>
      <c r="P786" s="533"/>
      <c r="Q786" s="533"/>
      <c r="R786" s="533"/>
      <c r="S786" s="533"/>
      <c r="T786" s="533"/>
      <c r="U786" s="533"/>
      <c r="V786" s="533"/>
      <c r="W786" s="533"/>
      <c r="X786" s="533"/>
      <c r="Y786" s="376"/>
    </row>
    <row r="787" spans="2:25" x14ac:dyDescent="0.2">
      <c r="B787" s="540"/>
      <c r="C787" s="540"/>
      <c r="D787" s="540"/>
      <c r="E787" s="537"/>
      <c r="F787" s="537"/>
      <c r="G787" s="537"/>
      <c r="H787" s="537"/>
      <c r="I787" s="490"/>
      <c r="J787" s="490"/>
      <c r="K787" s="490"/>
      <c r="L787" s="533"/>
      <c r="M787" s="533"/>
      <c r="N787" s="533"/>
      <c r="O787" s="533"/>
      <c r="P787" s="533"/>
      <c r="Q787" s="533"/>
      <c r="R787" s="533"/>
      <c r="S787" s="533"/>
      <c r="T787" s="533"/>
      <c r="U787" s="533"/>
      <c r="V787" s="533"/>
      <c r="W787" s="533"/>
      <c r="X787" s="533"/>
      <c r="Y787" s="376"/>
    </row>
    <row r="788" spans="2:25" x14ac:dyDescent="0.2">
      <c r="B788" s="540"/>
      <c r="C788" s="540"/>
      <c r="D788" s="540"/>
      <c r="E788" s="537"/>
      <c r="F788" s="537"/>
      <c r="G788" s="537"/>
      <c r="H788" s="537"/>
      <c r="I788" s="489" t="s">
        <v>1851</v>
      </c>
      <c r="J788" s="489"/>
      <c r="K788" s="490"/>
      <c r="L788" s="533" t="s">
        <v>1860</v>
      </c>
      <c r="M788" s="533"/>
      <c r="N788" s="533"/>
      <c r="O788" s="533"/>
      <c r="P788" s="533"/>
      <c r="Q788" s="533"/>
      <c r="R788" s="533"/>
      <c r="S788" s="533"/>
      <c r="T788" s="533"/>
      <c r="U788" s="533"/>
      <c r="V788" s="533"/>
      <c r="W788" s="533"/>
      <c r="X788" s="533"/>
      <c r="Y788" s="376"/>
    </row>
    <row r="789" spans="2:25" x14ac:dyDescent="0.2">
      <c r="B789" s="540"/>
      <c r="C789" s="540"/>
      <c r="D789" s="540"/>
      <c r="E789" s="537"/>
      <c r="F789" s="537"/>
      <c r="G789" s="537"/>
      <c r="H789" s="537"/>
      <c r="I789" s="490"/>
      <c r="J789" s="490"/>
      <c r="K789" s="490"/>
      <c r="L789" s="533"/>
      <c r="M789" s="533"/>
      <c r="N789" s="533"/>
      <c r="O789" s="533"/>
      <c r="P789" s="533"/>
      <c r="Q789" s="533"/>
      <c r="R789" s="533"/>
      <c r="S789" s="533"/>
      <c r="T789" s="533"/>
      <c r="U789" s="533"/>
      <c r="V789" s="533"/>
      <c r="W789" s="533"/>
      <c r="X789" s="533"/>
      <c r="Y789" s="376"/>
    </row>
    <row r="790" spans="2:25" x14ac:dyDescent="0.2">
      <c r="B790" s="540"/>
      <c r="C790" s="540"/>
      <c r="D790" s="540"/>
      <c r="E790" s="537"/>
      <c r="F790" s="537"/>
      <c r="G790" s="537"/>
      <c r="H790" s="537"/>
      <c r="I790" s="490"/>
      <c r="J790" s="490"/>
      <c r="K790" s="490"/>
      <c r="L790" s="533"/>
      <c r="M790" s="533"/>
      <c r="N790" s="533"/>
      <c r="O790" s="533"/>
      <c r="P790" s="533"/>
      <c r="Q790" s="533"/>
      <c r="R790" s="533"/>
      <c r="S790" s="533"/>
      <c r="T790" s="533"/>
      <c r="U790" s="533"/>
      <c r="V790" s="533"/>
      <c r="W790" s="533"/>
      <c r="X790" s="533"/>
      <c r="Y790" s="376"/>
    </row>
    <row r="791" spans="2:25" x14ac:dyDescent="0.2">
      <c r="B791" s="541"/>
      <c r="C791" s="541"/>
      <c r="D791" s="541"/>
      <c r="E791" s="538"/>
      <c r="F791" s="538"/>
      <c r="G791" s="538"/>
      <c r="H791" s="538"/>
      <c r="I791" s="490"/>
      <c r="J791" s="490"/>
      <c r="K791" s="490"/>
      <c r="L791" s="533"/>
      <c r="M791" s="533"/>
      <c r="N791" s="533"/>
      <c r="O791" s="533"/>
      <c r="P791" s="533"/>
      <c r="Q791" s="533"/>
      <c r="R791" s="533"/>
      <c r="S791" s="533"/>
      <c r="T791" s="533"/>
      <c r="U791" s="533"/>
      <c r="V791" s="533"/>
      <c r="W791" s="533"/>
      <c r="X791" s="533"/>
      <c r="Y791" s="376"/>
    </row>
    <row r="792" spans="2:25" x14ac:dyDescent="0.2">
      <c r="B792" s="376"/>
      <c r="C792" s="376"/>
      <c r="D792" s="376"/>
      <c r="E792" s="376"/>
      <c r="F792" s="376"/>
      <c r="G792" s="376"/>
      <c r="H792" s="376"/>
      <c r="I792" s="376"/>
      <c r="J792" s="376"/>
      <c r="K792" s="376"/>
      <c r="L792" s="376"/>
      <c r="M792" s="376"/>
      <c r="N792" s="376"/>
      <c r="O792" s="376"/>
      <c r="P792" s="376"/>
      <c r="Q792" s="376"/>
      <c r="R792" s="376"/>
      <c r="S792" s="376"/>
      <c r="T792" s="376"/>
      <c r="U792" s="376"/>
      <c r="V792" s="376"/>
      <c r="W792" s="376"/>
      <c r="X792" s="376"/>
      <c r="Y792" s="376"/>
    </row>
    <row r="793" spans="2:25" x14ac:dyDescent="0.2">
      <c r="C793" s="376" t="s">
        <v>1209</v>
      </c>
      <c r="D793" s="376"/>
      <c r="E793" s="376"/>
      <c r="F793" s="376"/>
      <c r="G793" s="376"/>
      <c r="H793" s="376"/>
      <c r="I793" s="376"/>
      <c r="J793" s="376"/>
      <c r="K793" s="376"/>
      <c r="L793" s="376"/>
      <c r="M793" s="376"/>
      <c r="N793" s="376"/>
      <c r="O793" s="376"/>
      <c r="P793" s="376"/>
      <c r="Q793" s="376"/>
      <c r="R793" s="376"/>
      <c r="S793" s="376"/>
      <c r="T793" s="376"/>
      <c r="U793" s="376"/>
      <c r="V793" s="376"/>
      <c r="W793" s="376"/>
      <c r="X793" s="376"/>
      <c r="Y793" s="376"/>
    </row>
    <row r="794" spans="2:25" x14ac:dyDescent="0.2">
      <c r="C794" s="376" t="s">
        <v>1210</v>
      </c>
      <c r="D794" s="376"/>
      <c r="E794" s="376"/>
      <c r="F794" s="376"/>
      <c r="G794" s="376"/>
      <c r="H794" s="376"/>
      <c r="I794" s="376"/>
      <c r="J794" s="376"/>
      <c r="K794" s="376"/>
      <c r="L794" s="376"/>
      <c r="M794" s="376"/>
      <c r="N794" s="376"/>
      <c r="O794" s="376"/>
      <c r="P794" s="376"/>
      <c r="Q794" s="376"/>
      <c r="R794" s="376"/>
      <c r="S794" s="376"/>
      <c r="T794" s="376"/>
      <c r="U794" s="376"/>
      <c r="V794" s="376"/>
      <c r="W794" s="376"/>
      <c r="X794" s="376"/>
      <c r="Y794" s="376"/>
    </row>
    <row r="795" spans="2:25" x14ac:dyDescent="0.2">
      <c r="C795" s="377" t="s">
        <v>1861</v>
      </c>
      <c r="D795" s="376"/>
      <c r="E795" s="376"/>
      <c r="F795" s="376"/>
      <c r="G795" s="376"/>
      <c r="H795" s="376"/>
      <c r="I795" s="376"/>
      <c r="J795" s="376"/>
      <c r="K795" s="376"/>
      <c r="L795" s="376"/>
      <c r="M795" s="376"/>
      <c r="N795" s="376"/>
      <c r="O795" s="376"/>
      <c r="P795" s="376"/>
      <c r="Q795" s="376"/>
      <c r="R795" s="376"/>
      <c r="S795" s="376"/>
      <c r="T795" s="376"/>
      <c r="U795" s="376"/>
      <c r="V795" s="376"/>
      <c r="W795" s="376"/>
      <c r="X795" s="376"/>
      <c r="Y795" s="376"/>
    </row>
    <row r="796" spans="2:25" x14ac:dyDescent="0.2">
      <c r="B796" s="376" t="s">
        <v>1211</v>
      </c>
      <c r="C796" s="376"/>
      <c r="D796" s="376"/>
      <c r="E796" s="376"/>
      <c r="F796" s="376"/>
      <c r="G796" s="376"/>
      <c r="H796" s="376"/>
      <c r="I796" s="376"/>
      <c r="J796" s="376"/>
      <c r="K796" s="376"/>
      <c r="L796" s="376"/>
      <c r="M796" s="376"/>
      <c r="N796" s="376"/>
      <c r="O796" s="376"/>
      <c r="P796" s="376"/>
      <c r="Q796" s="376"/>
      <c r="R796" s="376"/>
      <c r="S796" s="376"/>
      <c r="T796" s="376"/>
      <c r="U796" s="376"/>
      <c r="V796" s="376"/>
      <c r="W796" s="376"/>
      <c r="X796" s="376"/>
      <c r="Y796" s="376"/>
    </row>
    <row r="797" spans="2:25" x14ac:dyDescent="0.2">
      <c r="B797" s="376" t="s">
        <v>1212</v>
      </c>
      <c r="C797" s="376"/>
      <c r="D797" s="376"/>
      <c r="E797" s="376"/>
      <c r="F797" s="376"/>
      <c r="G797" s="376"/>
      <c r="H797" s="376"/>
      <c r="I797" s="376"/>
      <c r="J797" s="376"/>
      <c r="K797" s="376"/>
      <c r="L797" s="376"/>
      <c r="M797" s="376"/>
      <c r="N797" s="376"/>
      <c r="O797" s="376"/>
      <c r="P797" s="376"/>
      <c r="Q797" s="376"/>
      <c r="R797" s="376"/>
      <c r="S797" s="376"/>
      <c r="T797" s="376"/>
      <c r="U797" s="376"/>
      <c r="V797" s="376"/>
      <c r="W797" s="376"/>
      <c r="X797" s="376"/>
      <c r="Y797" s="376"/>
    </row>
    <row r="798" spans="2:25" x14ac:dyDescent="0.2">
      <c r="C798" s="376" t="s">
        <v>1213</v>
      </c>
      <c r="D798" s="376"/>
      <c r="E798" s="376"/>
      <c r="F798" s="376"/>
      <c r="G798" s="376"/>
      <c r="H798" s="376"/>
      <c r="I798" s="376"/>
      <c r="J798" s="376"/>
      <c r="K798" s="376"/>
      <c r="L798" s="376"/>
      <c r="M798" s="376"/>
      <c r="N798" s="376"/>
      <c r="O798" s="376"/>
      <c r="P798" s="376"/>
      <c r="Q798" s="376"/>
      <c r="R798" s="376"/>
      <c r="S798" s="376"/>
      <c r="T798" s="376"/>
      <c r="U798" s="376"/>
      <c r="V798" s="376"/>
      <c r="W798" s="376"/>
      <c r="X798" s="376"/>
      <c r="Y798" s="376"/>
    </row>
    <row r="799" spans="2:25" x14ac:dyDescent="0.2">
      <c r="B799" s="376" t="s">
        <v>1214</v>
      </c>
      <c r="C799" s="376"/>
      <c r="D799" s="376"/>
      <c r="E799" s="376"/>
      <c r="F799" s="376"/>
      <c r="G799" s="376"/>
      <c r="H799" s="376"/>
      <c r="I799" s="376"/>
      <c r="J799" s="376"/>
      <c r="K799" s="376"/>
      <c r="L799" s="376"/>
      <c r="M799" s="376"/>
      <c r="N799" s="376"/>
      <c r="O799" s="376"/>
      <c r="P799" s="376"/>
      <c r="Q799" s="376"/>
      <c r="R799" s="376"/>
      <c r="S799" s="376"/>
      <c r="T799" s="376"/>
      <c r="U799" s="376"/>
      <c r="V799" s="376"/>
      <c r="W799" s="376"/>
      <c r="X799" s="376"/>
      <c r="Y799" s="376"/>
    </row>
    <row r="800" spans="2:25" x14ac:dyDescent="0.2">
      <c r="B800" s="376" t="s">
        <v>1215</v>
      </c>
      <c r="C800" s="376"/>
      <c r="D800" s="376"/>
      <c r="E800" s="376"/>
      <c r="F800" s="376"/>
      <c r="G800" s="376"/>
      <c r="H800" s="376"/>
      <c r="I800" s="376"/>
      <c r="J800" s="376"/>
      <c r="K800" s="376"/>
      <c r="L800" s="376"/>
      <c r="M800" s="376"/>
      <c r="N800" s="376"/>
      <c r="O800" s="376"/>
      <c r="P800" s="376"/>
      <c r="Q800" s="376"/>
      <c r="R800" s="376"/>
      <c r="S800" s="376"/>
      <c r="T800" s="376"/>
      <c r="U800" s="376"/>
      <c r="V800" s="376"/>
      <c r="W800" s="376"/>
      <c r="X800" s="376"/>
      <c r="Y800" s="376"/>
    </row>
    <row r="801" spans="2:25" x14ac:dyDescent="0.2">
      <c r="B801" s="376" t="s">
        <v>1216</v>
      </c>
      <c r="C801" s="376"/>
      <c r="D801" s="376"/>
      <c r="E801" s="376"/>
      <c r="F801" s="376"/>
      <c r="G801" s="376"/>
      <c r="H801" s="376"/>
      <c r="I801" s="376"/>
      <c r="J801" s="376"/>
      <c r="K801" s="376"/>
      <c r="L801" s="376"/>
      <c r="M801" s="376"/>
      <c r="N801" s="376"/>
      <c r="O801" s="376"/>
      <c r="P801" s="376"/>
      <c r="Q801" s="376"/>
      <c r="R801" s="376"/>
      <c r="S801" s="376"/>
      <c r="T801" s="376"/>
      <c r="U801" s="376"/>
      <c r="V801" s="376"/>
      <c r="W801" s="376"/>
      <c r="X801" s="376"/>
      <c r="Y801" s="376"/>
    </row>
    <row r="802" spans="2:25" x14ac:dyDescent="0.2">
      <c r="B802" s="376" t="s">
        <v>1217</v>
      </c>
      <c r="C802" s="376"/>
      <c r="D802" s="376"/>
      <c r="E802" s="376"/>
      <c r="F802" s="376"/>
      <c r="G802" s="376"/>
      <c r="H802" s="376"/>
      <c r="I802" s="376"/>
      <c r="J802" s="376"/>
      <c r="K802" s="376"/>
      <c r="L802" s="376"/>
      <c r="M802" s="376"/>
      <c r="N802" s="376"/>
      <c r="O802" s="376"/>
      <c r="P802" s="376"/>
      <c r="Q802" s="376"/>
      <c r="R802" s="376"/>
      <c r="S802" s="376"/>
      <c r="T802" s="376"/>
      <c r="U802" s="376"/>
      <c r="V802" s="376"/>
      <c r="W802" s="376"/>
      <c r="X802" s="376"/>
      <c r="Y802" s="376"/>
    </row>
    <row r="803" spans="2:25" x14ac:dyDescent="0.2">
      <c r="B803" s="376" t="s">
        <v>1218</v>
      </c>
      <c r="C803" s="376"/>
      <c r="D803" s="376"/>
      <c r="E803" s="376"/>
      <c r="F803" s="376"/>
      <c r="G803" s="376"/>
      <c r="H803" s="376"/>
      <c r="I803" s="376"/>
      <c r="J803" s="376"/>
      <c r="K803" s="376"/>
      <c r="L803" s="376"/>
      <c r="M803" s="376"/>
      <c r="N803" s="376"/>
      <c r="O803" s="376"/>
      <c r="P803" s="376"/>
      <c r="Q803" s="376"/>
      <c r="R803" s="376"/>
      <c r="S803" s="376"/>
      <c r="T803" s="376"/>
      <c r="U803" s="376"/>
      <c r="V803" s="376"/>
      <c r="W803" s="376"/>
      <c r="X803" s="376"/>
      <c r="Y803" s="376"/>
    </row>
    <row r="804" spans="2:25" x14ac:dyDescent="0.2">
      <c r="B804" s="376" t="s">
        <v>1219</v>
      </c>
      <c r="C804" s="376"/>
      <c r="D804" s="376"/>
      <c r="E804" s="376"/>
      <c r="F804" s="376"/>
      <c r="G804" s="376"/>
      <c r="H804" s="376"/>
      <c r="I804" s="376"/>
      <c r="J804" s="376"/>
      <c r="K804" s="376"/>
      <c r="L804" s="376"/>
      <c r="M804" s="376"/>
      <c r="N804" s="376"/>
      <c r="O804" s="376"/>
      <c r="P804" s="376"/>
      <c r="Q804" s="376"/>
      <c r="R804" s="376"/>
      <c r="S804" s="376"/>
      <c r="T804" s="376"/>
      <c r="U804" s="376"/>
      <c r="V804" s="376"/>
      <c r="W804" s="376"/>
      <c r="X804" s="376"/>
      <c r="Y804" s="376"/>
    </row>
    <row r="805" spans="2:25" x14ac:dyDescent="0.2">
      <c r="C805" s="376" t="s">
        <v>1220</v>
      </c>
      <c r="D805" s="376"/>
      <c r="E805" s="376"/>
      <c r="F805" s="376"/>
      <c r="G805" s="376"/>
      <c r="H805" s="376"/>
      <c r="I805" s="376"/>
      <c r="J805" s="376"/>
      <c r="K805" s="376"/>
      <c r="L805" s="376"/>
      <c r="M805" s="376"/>
      <c r="N805" s="376"/>
      <c r="O805" s="376"/>
      <c r="P805" s="376"/>
      <c r="Q805" s="376"/>
      <c r="R805" s="376"/>
      <c r="S805" s="376"/>
      <c r="T805" s="376"/>
      <c r="U805" s="376"/>
      <c r="V805" s="376"/>
      <c r="W805" s="376"/>
      <c r="X805" s="376"/>
      <c r="Y805" s="376"/>
    </row>
    <row r="806" spans="2:25" x14ac:dyDescent="0.2">
      <c r="B806" s="376" t="s">
        <v>1221</v>
      </c>
      <c r="C806" s="376"/>
      <c r="D806" s="376"/>
      <c r="E806" s="376"/>
      <c r="F806" s="376"/>
      <c r="G806" s="376"/>
      <c r="H806" s="376"/>
      <c r="I806" s="376"/>
      <c r="J806" s="376"/>
      <c r="K806" s="376"/>
      <c r="L806" s="376"/>
      <c r="M806" s="376"/>
      <c r="N806" s="376"/>
      <c r="O806" s="376"/>
      <c r="P806" s="376"/>
      <c r="Q806" s="376"/>
      <c r="R806" s="376"/>
      <c r="S806" s="376"/>
      <c r="T806" s="376"/>
      <c r="U806" s="376"/>
      <c r="V806" s="376"/>
      <c r="W806" s="376"/>
      <c r="X806" s="376"/>
      <c r="Y806" s="376"/>
    </row>
    <row r="807" spans="2:25" x14ac:dyDescent="0.2">
      <c r="B807" s="376" t="s">
        <v>1222</v>
      </c>
      <c r="C807" s="376"/>
      <c r="D807" s="376"/>
      <c r="E807" s="376"/>
      <c r="F807" s="376"/>
      <c r="G807" s="376"/>
      <c r="H807" s="376"/>
      <c r="I807" s="376"/>
      <c r="J807" s="376"/>
      <c r="K807" s="376"/>
      <c r="L807" s="376"/>
      <c r="M807" s="376"/>
      <c r="N807" s="376"/>
      <c r="O807" s="376"/>
      <c r="P807" s="376"/>
      <c r="Q807" s="376"/>
      <c r="R807" s="376"/>
      <c r="S807" s="376"/>
      <c r="T807" s="376"/>
      <c r="U807" s="376"/>
      <c r="V807" s="376"/>
      <c r="W807" s="376"/>
      <c r="X807" s="376"/>
      <c r="Y807" s="376"/>
    </row>
    <row r="808" spans="2:25" x14ac:dyDescent="0.2">
      <c r="B808" s="376" t="s">
        <v>1223</v>
      </c>
      <c r="C808" s="376"/>
      <c r="D808" s="376"/>
      <c r="E808" s="376"/>
      <c r="F808" s="376"/>
      <c r="G808" s="376"/>
      <c r="H808" s="376"/>
      <c r="I808" s="376"/>
      <c r="J808" s="376"/>
      <c r="K808" s="376"/>
      <c r="L808" s="376"/>
      <c r="M808" s="376"/>
      <c r="N808" s="376"/>
      <c r="O808" s="376"/>
      <c r="P808" s="376"/>
      <c r="Q808" s="376"/>
      <c r="R808" s="376"/>
      <c r="S808" s="376"/>
      <c r="T808" s="376"/>
      <c r="U808" s="376"/>
      <c r="V808" s="376"/>
      <c r="W808" s="376"/>
      <c r="X808" s="376"/>
      <c r="Y808" s="376"/>
    </row>
    <row r="809" spans="2:25" x14ac:dyDescent="0.2">
      <c r="B809" s="376" t="s">
        <v>1224</v>
      </c>
      <c r="C809" s="376"/>
      <c r="D809" s="376"/>
      <c r="E809" s="376"/>
      <c r="F809" s="376"/>
      <c r="G809" s="376"/>
      <c r="H809" s="376"/>
      <c r="I809" s="376"/>
      <c r="J809" s="376"/>
      <c r="K809" s="376"/>
      <c r="L809" s="376"/>
      <c r="M809" s="376"/>
      <c r="N809" s="376"/>
      <c r="O809" s="376"/>
      <c r="P809" s="376"/>
      <c r="Q809" s="376"/>
      <c r="R809" s="376"/>
      <c r="S809" s="376"/>
      <c r="T809" s="376"/>
      <c r="U809" s="376"/>
      <c r="V809" s="376"/>
      <c r="W809" s="376"/>
      <c r="X809" s="376"/>
      <c r="Y809" s="376"/>
    </row>
    <row r="810" spans="2:25" x14ac:dyDescent="0.2">
      <c r="B810" s="376" t="s">
        <v>1225</v>
      </c>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row>
    <row r="811" spans="2:25" x14ac:dyDescent="0.2">
      <c r="C811" s="376" t="s">
        <v>1226</v>
      </c>
      <c r="D811" s="376"/>
      <c r="E811" s="376"/>
      <c r="F811" s="376"/>
      <c r="G811" s="376"/>
      <c r="H811" s="376"/>
      <c r="I811" s="376"/>
      <c r="J811" s="376"/>
      <c r="K811" s="376"/>
      <c r="L811" s="376"/>
      <c r="M811" s="376"/>
      <c r="N811" s="376"/>
      <c r="O811" s="376"/>
      <c r="P811" s="376"/>
      <c r="Q811" s="376"/>
      <c r="R811" s="376"/>
      <c r="S811" s="376"/>
      <c r="T811" s="376"/>
      <c r="U811" s="376"/>
      <c r="V811" s="376"/>
      <c r="W811" s="376"/>
      <c r="X811" s="376"/>
      <c r="Y811" s="376"/>
    </row>
    <row r="812" spans="2:25" x14ac:dyDescent="0.2">
      <c r="C812" s="376" t="s">
        <v>1227</v>
      </c>
      <c r="D812" s="376"/>
      <c r="E812" s="376"/>
      <c r="F812" s="376"/>
      <c r="G812" s="376"/>
      <c r="H812" s="376"/>
      <c r="I812" s="376"/>
      <c r="J812" s="376"/>
      <c r="K812" s="376"/>
      <c r="L812" s="376"/>
      <c r="M812" s="376"/>
      <c r="N812" s="376"/>
      <c r="O812" s="376"/>
      <c r="P812" s="376"/>
      <c r="Q812" s="376"/>
      <c r="R812" s="376"/>
      <c r="S812" s="376"/>
      <c r="T812" s="376"/>
      <c r="U812" s="376"/>
      <c r="V812" s="376"/>
      <c r="W812" s="376"/>
      <c r="X812" s="376"/>
      <c r="Y812" s="376"/>
    </row>
    <row r="813" spans="2:25" x14ac:dyDescent="0.2">
      <c r="C813" s="376"/>
      <c r="D813" s="376"/>
      <c r="E813" s="376"/>
      <c r="F813" s="376"/>
      <c r="G813" s="376"/>
      <c r="H813" s="376"/>
      <c r="I813" s="376"/>
      <c r="J813" s="376"/>
      <c r="K813" s="376"/>
      <c r="L813" s="376"/>
      <c r="M813" s="376"/>
      <c r="N813" s="376"/>
      <c r="O813" s="376"/>
      <c r="P813" s="376"/>
      <c r="Q813" s="376"/>
      <c r="R813" s="376"/>
      <c r="S813" s="376"/>
      <c r="T813" s="376"/>
      <c r="U813" s="376"/>
      <c r="V813" s="376"/>
      <c r="W813" s="376"/>
      <c r="X813" s="376"/>
      <c r="Y813" s="376"/>
    </row>
    <row r="814" spans="2:25" x14ac:dyDescent="0.2">
      <c r="B814" s="448" t="s">
        <v>1228</v>
      </c>
      <c r="C814" s="448"/>
      <c r="D814" s="448"/>
      <c r="E814" s="448"/>
      <c r="F814" s="448"/>
      <c r="G814" s="448"/>
      <c r="H814" s="448"/>
      <c r="I814" s="448"/>
      <c r="J814" s="448"/>
      <c r="K814" s="448"/>
      <c r="L814" s="448"/>
      <c r="M814" s="448"/>
      <c r="N814" s="448"/>
      <c r="O814" s="448"/>
      <c r="P814" s="448"/>
      <c r="Q814" s="448"/>
      <c r="R814" s="448"/>
      <c r="S814" s="448"/>
      <c r="T814" s="448"/>
      <c r="U814" s="448"/>
      <c r="V814" s="448"/>
      <c r="W814" s="448"/>
      <c r="X814" s="376"/>
      <c r="Y814" s="376"/>
    </row>
    <row r="815" spans="2:25" x14ac:dyDescent="0.2">
      <c r="B815" s="448" t="s">
        <v>1229</v>
      </c>
      <c r="C815" s="448"/>
      <c r="D815" s="448"/>
      <c r="E815" s="448"/>
      <c r="F815" s="448"/>
      <c r="G815" s="448"/>
      <c r="H815" s="448"/>
      <c r="I815" s="448"/>
      <c r="J815" s="448"/>
      <c r="K815" s="448"/>
      <c r="L815" s="448"/>
      <c r="M815" s="448"/>
      <c r="N815" s="448"/>
      <c r="O815" s="448"/>
      <c r="P815" s="448"/>
      <c r="Q815" s="448"/>
      <c r="R815" s="448"/>
      <c r="S815" s="448"/>
      <c r="T815" s="448"/>
      <c r="U815" s="448"/>
      <c r="V815" s="448"/>
      <c r="W815" s="448"/>
      <c r="X815" s="376"/>
      <c r="Y815" s="376"/>
    </row>
    <row r="816" spans="2:25" x14ac:dyDescent="0.2">
      <c r="B816" s="397"/>
      <c r="C816" s="397"/>
      <c r="D816" s="397"/>
      <c r="E816" s="397"/>
      <c r="F816" s="397"/>
      <c r="G816" s="397"/>
      <c r="H816" s="397"/>
      <c r="I816" s="397"/>
      <c r="J816" s="397"/>
      <c r="K816" s="397"/>
      <c r="L816" s="397"/>
      <c r="M816" s="397"/>
      <c r="N816" s="397"/>
      <c r="O816" s="397"/>
      <c r="P816" s="397"/>
      <c r="Q816" s="397"/>
      <c r="R816" s="397"/>
      <c r="S816" s="397"/>
      <c r="T816" s="397"/>
      <c r="U816" s="397"/>
      <c r="V816" s="397"/>
      <c r="W816" s="397"/>
      <c r="X816" s="376"/>
      <c r="Y816" s="376"/>
    </row>
    <row r="817" spans="2:25" ht="12.75" customHeight="1" x14ac:dyDescent="0.2">
      <c r="B817" s="491" t="s">
        <v>1868</v>
      </c>
      <c r="C817" s="491"/>
      <c r="D817" s="491"/>
      <c r="E817" s="502" t="s">
        <v>1863</v>
      </c>
      <c r="F817" s="503"/>
      <c r="G817" s="503"/>
      <c r="H817" s="504"/>
      <c r="I817" s="489" t="s">
        <v>1851</v>
      </c>
      <c r="J817" s="489"/>
      <c r="K817" s="490"/>
      <c r="L817" s="532" t="s">
        <v>1862</v>
      </c>
      <c r="M817" s="532"/>
      <c r="N817" s="532"/>
      <c r="O817" s="532"/>
      <c r="P817" s="532"/>
      <c r="Q817" s="532"/>
      <c r="R817" s="532"/>
      <c r="S817" s="532"/>
      <c r="T817" s="532"/>
      <c r="U817" s="532"/>
      <c r="V817" s="532"/>
      <c r="W817" s="532"/>
      <c r="X817" s="532"/>
      <c r="Y817" s="376"/>
    </row>
    <row r="818" spans="2:25" x14ac:dyDescent="0.2">
      <c r="B818" s="491"/>
      <c r="C818" s="491"/>
      <c r="D818" s="491"/>
      <c r="E818" s="505"/>
      <c r="F818" s="506"/>
      <c r="G818" s="506"/>
      <c r="H818" s="507"/>
      <c r="I818" s="490"/>
      <c r="J818" s="490"/>
      <c r="K818" s="490"/>
      <c r="L818" s="532"/>
      <c r="M818" s="532"/>
      <c r="N818" s="532"/>
      <c r="O818" s="532"/>
      <c r="P818" s="532"/>
      <c r="Q818" s="532"/>
      <c r="R818" s="532"/>
      <c r="S818" s="532"/>
      <c r="T818" s="532"/>
      <c r="U818" s="532"/>
      <c r="V818" s="532"/>
      <c r="W818" s="532"/>
      <c r="X818" s="532"/>
      <c r="Y818" s="376"/>
    </row>
    <row r="819" spans="2:25" x14ac:dyDescent="0.2">
      <c r="B819" s="491"/>
      <c r="C819" s="491"/>
      <c r="D819" s="491"/>
      <c r="E819" s="505"/>
      <c r="F819" s="506"/>
      <c r="G819" s="506"/>
      <c r="H819" s="507"/>
      <c r="I819" s="490"/>
      <c r="J819" s="490"/>
      <c r="K819" s="490"/>
      <c r="L819" s="532"/>
      <c r="M819" s="532"/>
      <c r="N819" s="532"/>
      <c r="O819" s="532"/>
      <c r="P819" s="532"/>
      <c r="Q819" s="532"/>
      <c r="R819" s="532"/>
      <c r="S819" s="532"/>
      <c r="T819" s="532"/>
      <c r="U819" s="532"/>
      <c r="V819" s="532"/>
      <c r="W819" s="532"/>
      <c r="X819" s="532"/>
      <c r="Y819" s="376"/>
    </row>
    <row r="820" spans="2:25" x14ac:dyDescent="0.2">
      <c r="B820" s="491"/>
      <c r="C820" s="491"/>
      <c r="D820" s="491"/>
      <c r="E820" s="505"/>
      <c r="F820" s="506"/>
      <c r="G820" s="506"/>
      <c r="H820" s="507"/>
      <c r="I820" s="490"/>
      <c r="J820" s="490"/>
      <c r="K820" s="490"/>
      <c r="L820" s="532"/>
      <c r="M820" s="532"/>
      <c r="N820" s="532"/>
      <c r="O820" s="532"/>
      <c r="P820" s="532"/>
      <c r="Q820" s="532"/>
      <c r="R820" s="532"/>
      <c r="S820" s="532"/>
      <c r="T820" s="532"/>
      <c r="U820" s="532"/>
      <c r="V820" s="532"/>
      <c r="W820" s="532"/>
      <c r="X820" s="532"/>
      <c r="Y820" s="376"/>
    </row>
    <row r="821" spans="2:25" x14ac:dyDescent="0.2">
      <c r="B821" s="491"/>
      <c r="C821" s="491"/>
      <c r="D821" s="491"/>
      <c r="E821" s="508"/>
      <c r="F821" s="509"/>
      <c r="G821" s="509"/>
      <c r="H821" s="510"/>
      <c r="I821" s="490"/>
      <c r="J821" s="490"/>
      <c r="K821" s="490"/>
      <c r="L821" s="532"/>
      <c r="M821" s="532"/>
      <c r="N821" s="532"/>
      <c r="O821" s="532"/>
      <c r="P821" s="532"/>
      <c r="Q821" s="532"/>
      <c r="R821" s="532"/>
      <c r="S821" s="532"/>
      <c r="T821" s="532"/>
      <c r="U821" s="532"/>
      <c r="V821" s="532"/>
      <c r="W821" s="532"/>
      <c r="X821" s="532"/>
      <c r="Y821" s="376"/>
    </row>
    <row r="822" spans="2:25" x14ac:dyDescent="0.2">
      <c r="B822" s="502" t="s">
        <v>1864</v>
      </c>
      <c r="C822" s="503"/>
      <c r="D822" s="503"/>
      <c r="E822" s="503"/>
      <c r="F822" s="503"/>
      <c r="G822" s="503"/>
      <c r="H822" s="504"/>
      <c r="I822" s="489" t="s">
        <v>1851</v>
      </c>
      <c r="J822" s="489"/>
      <c r="K822" s="490"/>
      <c r="L822" s="502" t="s">
        <v>1865</v>
      </c>
      <c r="M822" s="503"/>
      <c r="N822" s="503"/>
      <c r="O822" s="503"/>
      <c r="P822" s="503"/>
      <c r="Q822" s="503"/>
      <c r="R822" s="503"/>
      <c r="S822" s="503"/>
      <c r="T822" s="503"/>
      <c r="U822" s="503"/>
      <c r="V822" s="503"/>
      <c r="W822" s="503"/>
      <c r="X822" s="504"/>
      <c r="Y822" s="376"/>
    </row>
    <row r="823" spans="2:25" x14ac:dyDescent="0.2">
      <c r="B823" s="505"/>
      <c r="C823" s="506"/>
      <c r="D823" s="506"/>
      <c r="E823" s="506"/>
      <c r="F823" s="506"/>
      <c r="G823" s="506"/>
      <c r="H823" s="507"/>
      <c r="I823" s="490"/>
      <c r="J823" s="490"/>
      <c r="K823" s="490"/>
      <c r="L823" s="505"/>
      <c r="M823" s="506"/>
      <c r="N823" s="506"/>
      <c r="O823" s="506"/>
      <c r="P823" s="506"/>
      <c r="Q823" s="506"/>
      <c r="R823" s="506"/>
      <c r="S823" s="506"/>
      <c r="T823" s="506"/>
      <c r="U823" s="506"/>
      <c r="V823" s="506"/>
      <c r="W823" s="506"/>
      <c r="X823" s="507"/>
      <c r="Y823" s="376"/>
    </row>
    <row r="824" spans="2:25" x14ac:dyDescent="0.2">
      <c r="B824" s="505"/>
      <c r="C824" s="506"/>
      <c r="D824" s="506"/>
      <c r="E824" s="506"/>
      <c r="F824" s="506"/>
      <c r="G824" s="506"/>
      <c r="H824" s="507"/>
      <c r="I824" s="490"/>
      <c r="J824" s="490"/>
      <c r="K824" s="490"/>
      <c r="L824" s="505"/>
      <c r="M824" s="506"/>
      <c r="N824" s="506"/>
      <c r="O824" s="506"/>
      <c r="P824" s="506"/>
      <c r="Q824" s="506"/>
      <c r="R824" s="506"/>
      <c r="S824" s="506"/>
      <c r="T824" s="506"/>
      <c r="U824" s="506"/>
      <c r="V824" s="506"/>
      <c r="W824" s="506"/>
      <c r="X824" s="507"/>
      <c r="Y824" s="376"/>
    </row>
    <row r="825" spans="2:25" x14ac:dyDescent="0.2">
      <c r="B825" s="508"/>
      <c r="C825" s="509"/>
      <c r="D825" s="509"/>
      <c r="E825" s="509"/>
      <c r="F825" s="509"/>
      <c r="G825" s="509"/>
      <c r="H825" s="510"/>
      <c r="I825" s="490"/>
      <c r="J825" s="490"/>
      <c r="K825" s="490"/>
      <c r="L825" s="508"/>
      <c r="M825" s="509"/>
      <c r="N825" s="509"/>
      <c r="O825" s="509"/>
      <c r="P825" s="509"/>
      <c r="Q825" s="509"/>
      <c r="R825" s="509"/>
      <c r="S825" s="509"/>
      <c r="T825" s="509"/>
      <c r="U825" s="509"/>
      <c r="V825" s="509"/>
      <c r="W825" s="509"/>
      <c r="X825" s="510"/>
      <c r="Y825" s="376"/>
    </row>
    <row r="826" spans="2:25" x14ac:dyDescent="0.2">
      <c r="B826" s="535"/>
      <c r="C826" s="535"/>
      <c r="D826" s="535"/>
      <c r="E826" s="535"/>
      <c r="F826" s="535"/>
      <c r="G826" s="535"/>
      <c r="H826" s="535"/>
      <c r="I826" s="489" t="s">
        <v>1851</v>
      </c>
      <c r="J826" s="489"/>
      <c r="K826" s="490"/>
      <c r="L826" s="533" t="s">
        <v>1860</v>
      </c>
      <c r="M826" s="533"/>
      <c r="N826" s="533"/>
      <c r="O826" s="533"/>
      <c r="P826" s="533"/>
      <c r="Q826" s="533"/>
      <c r="R826" s="533"/>
      <c r="S826" s="533"/>
      <c r="T826" s="533"/>
      <c r="U826" s="533"/>
      <c r="V826" s="533"/>
      <c r="W826" s="533"/>
      <c r="X826" s="533"/>
      <c r="Y826" s="376"/>
    </row>
    <row r="827" spans="2:25" x14ac:dyDescent="0.2">
      <c r="B827" s="535"/>
      <c r="C827" s="535"/>
      <c r="D827" s="535"/>
      <c r="E827" s="535"/>
      <c r="F827" s="535"/>
      <c r="G827" s="535"/>
      <c r="H827" s="535"/>
      <c r="I827" s="490"/>
      <c r="J827" s="490"/>
      <c r="K827" s="490"/>
      <c r="L827" s="533"/>
      <c r="M827" s="533"/>
      <c r="N827" s="533"/>
      <c r="O827" s="533"/>
      <c r="P827" s="533"/>
      <c r="Q827" s="533"/>
      <c r="R827" s="533"/>
      <c r="S827" s="533"/>
      <c r="T827" s="533"/>
      <c r="U827" s="533"/>
      <c r="V827" s="533"/>
      <c r="W827" s="533"/>
      <c r="X827" s="533"/>
      <c r="Y827" s="376"/>
    </row>
    <row r="828" spans="2:25" x14ac:dyDescent="0.2">
      <c r="B828" s="535"/>
      <c r="C828" s="535"/>
      <c r="D828" s="535"/>
      <c r="E828" s="535"/>
      <c r="F828" s="535"/>
      <c r="G828" s="535"/>
      <c r="H828" s="535"/>
      <c r="I828" s="490"/>
      <c r="J828" s="490"/>
      <c r="K828" s="490"/>
      <c r="L828" s="533"/>
      <c r="M828" s="533"/>
      <c r="N828" s="533"/>
      <c r="O828" s="533"/>
      <c r="P828" s="533"/>
      <c r="Q828" s="533"/>
      <c r="R828" s="533"/>
      <c r="S828" s="533"/>
      <c r="T828" s="533"/>
      <c r="U828" s="533"/>
      <c r="V828" s="533"/>
      <c r="W828" s="533"/>
      <c r="X828" s="533"/>
      <c r="Y828" s="376"/>
    </row>
    <row r="829" spans="2:25" x14ac:dyDescent="0.2">
      <c r="B829" s="535"/>
      <c r="C829" s="535"/>
      <c r="D829" s="535"/>
      <c r="E829" s="535"/>
      <c r="F829" s="535"/>
      <c r="G829" s="535"/>
      <c r="H829" s="535"/>
      <c r="I829" s="490"/>
      <c r="J829" s="490"/>
      <c r="K829" s="490"/>
      <c r="L829" s="533"/>
      <c r="M829" s="533"/>
      <c r="N829" s="533"/>
      <c r="O829" s="533"/>
      <c r="P829" s="533"/>
      <c r="Q829" s="533"/>
      <c r="R829" s="533"/>
      <c r="S829" s="533"/>
      <c r="T829" s="533"/>
      <c r="U829" s="533"/>
      <c r="V829" s="533"/>
      <c r="W829" s="533"/>
      <c r="X829" s="533"/>
      <c r="Y829" s="376"/>
    </row>
    <row r="830" spans="2:25" x14ac:dyDescent="0.2">
      <c r="B830" s="397"/>
      <c r="C830" s="397"/>
      <c r="D830" s="397"/>
      <c r="E830" s="397"/>
      <c r="F830" s="397"/>
      <c r="G830" s="397"/>
      <c r="H830" s="397"/>
      <c r="I830" s="397"/>
      <c r="J830" s="397"/>
      <c r="K830" s="397"/>
      <c r="L830" s="397"/>
      <c r="M830" s="397"/>
      <c r="N830" s="397"/>
      <c r="O830" s="397"/>
      <c r="P830" s="397"/>
      <c r="Q830" s="397"/>
      <c r="R830" s="397"/>
      <c r="S830" s="397"/>
      <c r="T830" s="397"/>
      <c r="U830" s="397"/>
      <c r="V830" s="397"/>
      <c r="W830" s="397"/>
      <c r="X830" s="376"/>
      <c r="Y830" s="376"/>
    </row>
    <row r="831" spans="2:25" x14ac:dyDescent="0.2">
      <c r="C831" s="376" t="s">
        <v>1230</v>
      </c>
      <c r="D831" s="376"/>
      <c r="E831" s="376"/>
      <c r="F831" s="376"/>
      <c r="G831" s="376"/>
      <c r="H831" s="376"/>
      <c r="I831" s="376"/>
      <c r="J831" s="376"/>
      <c r="K831" s="376"/>
      <c r="L831" s="376"/>
      <c r="M831" s="376"/>
      <c r="N831" s="376"/>
      <c r="O831" s="376"/>
      <c r="P831" s="376"/>
      <c r="Q831" s="376"/>
      <c r="R831" s="376"/>
      <c r="S831" s="376"/>
      <c r="T831" s="376"/>
      <c r="U831" s="376"/>
      <c r="V831" s="376"/>
      <c r="W831" s="376"/>
      <c r="X831" s="376"/>
      <c r="Y831" s="376"/>
    </row>
    <row r="832" spans="2:25" x14ac:dyDescent="0.2">
      <c r="C832" s="377" t="s">
        <v>1866</v>
      </c>
      <c r="D832" s="376"/>
      <c r="E832" s="376"/>
      <c r="F832" s="376"/>
      <c r="G832" s="376"/>
      <c r="H832" s="376"/>
      <c r="I832" s="376"/>
      <c r="J832" s="376"/>
      <c r="K832" s="376"/>
      <c r="L832" s="376"/>
      <c r="M832" s="376"/>
      <c r="N832" s="376"/>
      <c r="O832" s="376"/>
      <c r="P832" s="376"/>
      <c r="Q832" s="376"/>
      <c r="R832" s="376"/>
      <c r="S832" s="376"/>
      <c r="T832" s="376"/>
      <c r="U832" s="376"/>
      <c r="V832" s="376"/>
      <c r="W832" s="376"/>
      <c r="X832" s="376"/>
      <c r="Y832" s="376"/>
    </row>
    <row r="833" spans="2:25" x14ac:dyDescent="0.2">
      <c r="B833" s="376" t="s">
        <v>1231</v>
      </c>
      <c r="C833" s="376"/>
      <c r="D833" s="376"/>
      <c r="E833" s="376"/>
      <c r="F833" s="376"/>
      <c r="G833" s="376"/>
      <c r="H833" s="376"/>
      <c r="I833" s="376"/>
      <c r="J833" s="376"/>
      <c r="K833" s="376"/>
      <c r="L833" s="376"/>
      <c r="M833" s="376"/>
      <c r="N833" s="376"/>
      <c r="O833" s="376"/>
      <c r="P833" s="376"/>
      <c r="Q833" s="376"/>
      <c r="R833" s="376"/>
      <c r="S833" s="376"/>
      <c r="T833" s="376"/>
      <c r="U833" s="376"/>
      <c r="V833" s="376"/>
      <c r="W833" s="376"/>
      <c r="X833" s="376"/>
      <c r="Y833" s="376"/>
    </row>
    <row r="834" spans="2:25" x14ac:dyDescent="0.2">
      <c r="B834" s="376" t="s">
        <v>1232</v>
      </c>
      <c r="C834" s="376"/>
      <c r="D834" s="376"/>
      <c r="E834" s="376"/>
      <c r="F834" s="376"/>
      <c r="G834" s="376"/>
      <c r="H834" s="376"/>
      <c r="I834" s="376"/>
      <c r="J834" s="376"/>
      <c r="K834" s="376"/>
      <c r="L834" s="376"/>
      <c r="M834" s="376"/>
      <c r="N834" s="376"/>
      <c r="O834" s="376"/>
      <c r="P834" s="376"/>
      <c r="Q834" s="376"/>
      <c r="R834" s="376"/>
      <c r="S834" s="376"/>
      <c r="T834" s="376"/>
      <c r="U834" s="376"/>
      <c r="V834" s="376"/>
      <c r="W834" s="376"/>
      <c r="X834" s="376"/>
      <c r="Y834" s="376"/>
    </row>
    <row r="835" spans="2:25" x14ac:dyDescent="0.2">
      <c r="B835" s="376" t="s">
        <v>1233</v>
      </c>
      <c r="C835" s="376"/>
      <c r="D835" s="376"/>
      <c r="E835" s="376"/>
      <c r="F835" s="376"/>
      <c r="G835" s="376"/>
      <c r="H835" s="376"/>
      <c r="I835" s="376"/>
      <c r="J835" s="376"/>
      <c r="K835" s="376"/>
      <c r="L835" s="376"/>
      <c r="M835" s="376"/>
      <c r="N835" s="376"/>
      <c r="O835" s="376"/>
      <c r="P835" s="376"/>
      <c r="Q835" s="376"/>
      <c r="R835" s="376"/>
      <c r="S835" s="376"/>
      <c r="T835" s="376"/>
      <c r="U835" s="376"/>
      <c r="V835" s="376"/>
      <c r="W835" s="376"/>
      <c r="X835" s="376"/>
      <c r="Y835" s="376"/>
    </row>
    <row r="836" spans="2:25" x14ac:dyDescent="0.2">
      <c r="C836" s="376" t="s">
        <v>1234</v>
      </c>
      <c r="D836" s="376"/>
      <c r="E836" s="376"/>
      <c r="F836" s="376"/>
      <c r="G836" s="376"/>
      <c r="H836" s="376"/>
      <c r="I836" s="376"/>
      <c r="J836" s="376"/>
      <c r="K836" s="376"/>
      <c r="L836" s="376"/>
      <c r="M836" s="376"/>
      <c r="N836" s="376"/>
      <c r="O836" s="376"/>
      <c r="P836" s="376"/>
      <c r="Q836" s="376"/>
      <c r="R836" s="376"/>
      <c r="S836" s="376"/>
      <c r="T836" s="376"/>
      <c r="U836" s="376"/>
      <c r="V836" s="376"/>
      <c r="W836" s="376"/>
      <c r="X836" s="376"/>
      <c r="Y836" s="376"/>
    </row>
    <row r="837" spans="2:25" x14ac:dyDescent="0.2">
      <c r="B837" s="376" t="s">
        <v>1235</v>
      </c>
      <c r="C837" s="376"/>
      <c r="D837" s="376"/>
      <c r="E837" s="376"/>
      <c r="F837" s="376"/>
      <c r="G837" s="376"/>
      <c r="H837" s="376"/>
      <c r="I837" s="376"/>
      <c r="J837" s="376"/>
      <c r="K837" s="376"/>
      <c r="L837" s="376"/>
      <c r="M837" s="376"/>
      <c r="N837" s="376"/>
      <c r="O837" s="376"/>
      <c r="P837" s="376"/>
      <c r="Q837" s="376"/>
      <c r="R837" s="376"/>
      <c r="S837" s="376"/>
      <c r="T837" s="376"/>
      <c r="U837" s="376"/>
      <c r="V837" s="376"/>
      <c r="W837" s="376"/>
      <c r="X837" s="376"/>
      <c r="Y837" s="376"/>
    </row>
    <row r="838" spans="2:25" x14ac:dyDescent="0.2">
      <c r="B838" s="376" t="s">
        <v>1236</v>
      </c>
      <c r="C838" s="376"/>
      <c r="D838" s="376"/>
      <c r="E838" s="376"/>
      <c r="F838" s="376"/>
      <c r="G838" s="376"/>
      <c r="H838" s="376"/>
      <c r="I838" s="376"/>
      <c r="J838" s="376"/>
      <c r="K838" s="376"/>
      <c r="L838" s="376"/>
      <c r="M838" s="376"/>
      <c r="N838" s="376"/>
      <c r="O838" s="376"/>
      <c r="P838" s="376"/>
      <c r="Q838" s="376"/>
      <c r="R838" s="376"/>
      <c r="S838" s="376"/>
      <c r="T838" s="376"/>
      <c r="U838" s="376"/>
      <c r="V838" s="376"/>
      <c r="W838" s="376"/>
      <c r="X838" s="376"/>
      <c r="Y838" s="376"/>
    </row>
    <row r="839" spans="2:25" x14ac:dyDescent="0.2">
      <c r="B839" s="376" t="s">
        <v>891</v>
      </c>
      <c r="C839" s="376"/>
      <c r="D839" s="376"/>
      <c r="E839" s="376"/>
      <c r="F839" s="376"/>
      <c r="G839" s="376"/>
      <c r="H839" s="376"/>
      <c r="I839" s="376"/>
      <c r="J839" s="376"/>
      <c r="K839" s="376"/>
      <c r="L839" s="376"/>
      <c r="M839" s="376"/>
      <c r="N839" s="376"/>
      <c r="O839" s="376"/>
      <c r="P839" s="376"/>
      <c r="Q839" s="376"/>
      <c r="R839" s="376"/>
      <c r="S839" s="376"/>
      <c r="T839" s="376"/>
      <c r="U839" s="376"/>
      <c r="V839" s="376"/>
      <c r="W839" s="376"/>
      <c r="X839" s="376"/>
      <c r="Y839" s="376"/>
    </row>
    <row r="840" spans="2:25" x14ac:dyDescent="0.2">
      <c r="B840" s="376" t="s">
        <v>1237</v>
      </c>
      <c r="C840" s="376"/>
      <c r="D840" s="376"/>
      <c r="E840" s="376"/>
      <c r="F840" s="376"/>
      <c r="G840" s="376"/>
      <c r="H840" s="376"/>
      <c r="I840" s="376"/>
      <c r="J840" s="376"/>
      <c r="K840" s="376"/>
      <c r="L840" s="376"/>
      <c r="M840" s="376"/>
      <c r="N840" s="376"/>
      <c r="O840" s="376"/>
      <c r="P840" s="376"/>
      <c r="Q840" s="376"/>
      <c r="R840" s="376"/>
      <c r="S840" s="376"/>
      <c r="T840" s="376"/>
      <c r="U840" s="376"/>
      <c r="V840" s="376"/>
      <c r="W840" s="376"/>
      <c r="X840" s="376"/>
      <c r="Y840" s="376"/>
    </row>
    <row r="841" spans="2:25" x14ac:dyDescent="0.2">
      <c r="B841" s="376" t="s">
        <v>1238</v>
      </c>
      <c r="C841" s="376"/>
      <c r="D841" s="376"/>
      <c r="E841" s="376"/>
      <c r="F841" s="376"/>
      <c r="G841" s="376"/>
      <c r="H841" s="376"/>
      <c r="I841" s="376"/>
      <c r="J841" s="376"/>
      <c r="K841" s="376"/>
      <c r="L841" s="376"/>
      <c r="M841" s="376"/>
      <c r="N841" s="376"/>
      <c r="O841" s="376"/>
      <c r="P841" s="376"/>
      <c r="Q841" s="376"/>
      <c r="R841" s="376"/>
      <c r="S841" s="376"/>
      <c r="T841" s="376"/>
      <c r="U841" s="376"/>
      <c r="V841" s="376"/>
      <c r="W841" s="376"/>
      <c r="X841" s="376"/>
      <c r="Y841" s="376"/>
    </row>
    <row r="842" spans="2:25" x14ac:dyDescent="0.2">
      <c r="B842" s="376" t="s">
        <v>1239</v>
      </c>
      <c r="C842" s="376"/>
      <c r="D842" s="376"/>
      <c r="E842" s="376"/>
      <c r="F842" s="376"/>
      <c r="G842" s="376"/>
      <c r="H842" s="376"/>
      <c r="I842" s="376"/>
      <c r="J842" s="376"/>
      <c r="K842" s="376"/>
      <c r="L842" s="376"/>
      <c r="M842" s="376"/>
      <c r="N842" s="376"/>
      <c r="O842" s="376"/>
      <c r="P842" s="376"/>
      <c r="Q842" s="376"/>
      <c r="R842" s="376"/>
      <c r="S842" s="376"/>
      <c r="T842" s="376"/>
      <c r="U842" s="376"/>
      <c r="V842" s="376"/>
      <c r="W842" s="376"/>
      <c r="X842" s="376"/>
      <c r="Y842" s="376"/>
    </row>
    <row r="843" spans="2:25" x14ac:dyDescent="0.2">
      <c r="B843" s="376" t="s">
        <v>1240</v>
      </c>
      <c r="C843" s="376"/>
      <c r="D843" s="376"/>
      <c r="E843" s="376"/>
      <c r="F843" s="376"/>
      <c r="G843" s="376"/>
      <c r="H843" s="376"/>
      <c r="I843" s="376"/>
      <c r="J843" s="376"/>
      <c r="K843" s="376"/>
      <c r="L843" s="376"/>
      <c r="M843" s="376"/>
      <c r="N843" s="376"/>
      <c r="O843" s="376"/>
      <c r="P843" s="376"/>
      <c r="Q843" s="376"/>
      <c r="R843" s="376"/>
      <c r="S843" s="376"/>
      <c r="T843" s="376"/>
      <c r="U843" s="376"/>
      <c r="V843" s="376"/>
      <c r="W843" s="376"/>
      <c r="X843" s="376"/>
      <c r="Y843" s="376"/>
    </row>
    <row r="844" spans="2:25" x14ac:dyDescent="0.2">
      <c r="C844" s="376" t="s">
        <v>1241</v>
      </c>
      <c r="D844" s="376"/>
      <c r="E844" s="376"/>
      <c r="F844" s="376"/>
      <c r="G844" s="376"/>
      <c r="H844" s="376"/>
      <c r="I844" s="376"/>
      <c r="J844" s="376"/>
      <c r="K844" s="376"/>
      <c r="L844" s="376"/>
      <c r="M844" s="376"/>
      <c r="N844" s="376"/>
      <c r="O844" s="376"/>
      <c r="P844" s="376"/>
      <c r="Q844" s="376"/>
      <c r="R844" s="376"/>
      <c r="S844" s="376"/>
      <c r="T844" s="376"/>
      <c r="U844" s="376"/>
      <c r="V844" s="376"/>
      <c r="W844" s="376"/>
      <c r="X844" s="376"/>
      <c r="Y844" s="376"/>
    </row>
    <row r="845" spans="2:25" x14ac:dyDescent="0.2">
      <c r="B845" s="376" t="s">
        <v>1242</v>
      </c>
      <c r="C845" s="376"/>
      <c r="D845" s="376"/>
      <c r="E845" s="376"/>
      <c r="F845" s="376"/>
      <c r="G845" s="376"/>
      <c r="H845" s="376"/>
      <c r="I845" s="376"/>
      <c r="J845" s="376"/>
      <c r="K845" s="376"/>
      <c r="L845" s="376"/>
      <c r="M845" s="376"/>
      <c r="N845" s="376"/>
      <c r="O845" s="376"/>
      <c r="P845" s="376"/>
      <c r="Q845" s="376"/>
      <c r="R845" s="376"/>
      <c r="S845" s="376"/>
      <c r="T845" s="376"/>
      <c r="U845" s="376"/>
      <c r="V845" s="376"/>
      <c r="W845" s="376"/>
      <c r="X845" s="376"/>
      <c r="Y845" s="376"/>
    </row>
    <row r="846" spans="2:25" x14ac:dyDescent="0.2">
      <c r="B846" s="376" t="s">
        <v>1243</v>
      </c>
      <c r="C846" s="376"/>
      <c r="D846" s="376"/>
      <c r="E846" s="376"/>
      <c r="F846" s="376"/>
      <c r="G846" s="376"/>
      <c r="H846" s="376"/>
      <c r="I846" s="376"/>
      <c r="J846" s="376"/>
      <c r="K846" s="376"/>
      <c r="L846" s="376"/>
      <c r="M846" s="376"/>
      <c r="N846" s="376"/>
      <c r="O846" s="376"/>
      <c r="P846" s="376"/>
      <c r="Q846" s="376"/>
      <c r="R846" s="376"/>
      <c r="S846" s="376"/>
      <c r="T846" s="376"/>
      <c r="U846" s="376"/>
      <c r="V846" s="376"/>
      <c r="W846" s="376"/>
      <c r="X846" s="376"/>
      <c r="Y846" s="376"/>
    </row>
    <row r="847" spans="2:25" x14ac:dyDescent="0.2">
      <c r="B847" s="376" t="s">
        <v>1244</v>
      </c>
      <c r="C847" s="376"/>
      <c r="D847" s="376"/>
      <c r="E847" s="376"/>
      <c r="F847" s="376"/>
      <c r="G847" s="376"/>
      <c r="H847" s="376"/>
      <c r="I847" s="376"/>
      <c r="J847" s="376"/>
      <c r="K847" s="376"/>
      <c r="L847" s="376"/>
      <c r="M847" s="376"/>
      <c r="N847" s="376"/>
      <c r="O847" s="376"/>
      <c r="P847" s="376"/>
      <c r="Q847" s="376"/>
      <c r="R847" s="376"/>
      <c r="S847" s="376"/>
      <c r="T847" s="376"/>
      <c r="U847" s="376"/>
      <c r="V847" s="376"/>
      <c r="W847" s="376"/>
      <c r="X847" s="376"/>
      <c r="Y847" s="376"/>
    </row>
    <row r="848" spans="2:25" x14ac:dyDescent="0.2">
      <c r="B848" s="376" t="s">
        <v>1245</v>
      </c>
      <c r="C848" s="376"/>
      <c r="D848" s="376"/>
      <c r="E848" s="376"/>
      <c r="F848" s="376"/>
      <c r="G848" s="376"/>
      <c r="H848" s="376"/>
      <c r="I848" s="376"/>
      <c r="J848" s="376"/>
      <c r="K848" s="376"/>
      <c r="L848" s="376"/>
      <c r="M848" s="376"/>
      <c r="N848" s="376"/>
      <c r="O848" s="376"/>
      <c r="P848" s="376"/>
      <c r="Q848" s="376"/>
      <c r="R848" s="376"/>
      <c r="S848" s="376"/>
      <c r="T848" s="376"/>
      <c r="U848" s="376"/>
      <c r="V848" s="376"/>
      <c r="W848" s="376"/>
      <c r="X848" s="376"/>
      <c r="Y848" s="376"/>
    </row>
    <row r="849" spans="2:25" x14ac:dyDescent="0.2">
      <c r="B849" s="376" t="s">
        <v>1246</v>
      </c>
      <c r="C849" s="376"/>
      <c r="D849" s="376"/>
      <c r="E849" s="376"/>
      <c r="F849" s="376"/>
      <c r="G849" s="376"/>
      <c r="H849" s="376"/>
      <c r="I849" s="376"/>
      <c r="J849" s="376"/>
      <c r="K849" s="376"/>
      <c r="L849" s="376"/>
      <c r="M849" s="376"/>
      <c r="N849" s="376"/>
      <c r="O849" s="376"/>
      <c r="P849" s="376"/>
      <c r="Q849" s="376"/>
      <c r="R849" s="376"/>
      <c r="S849" s="376"/>
      <c r="T849" s="376"/>
      <c r="U849" s="376"/>
      <c r="V849" s="376"/>
      <c r="W849" s="376"/>
      <c r="X849" s="376"/>
      <c r="Y849" s="376"/>
    </row>
    <row r="850" spans="2:25" x14ac:dyDescent="0.2">
      <c r="C850" s="376" t="s">
        <v>1247</v>
      </c>
      <c r="D850" s="376"/>
      <c r="E850" s="376"/>
      <c r="F850" s="376"/>
      <c r="G850" s="376"/>
      <c r="H850" s="376"/>
      <c r="I850" s="376"/>
      <c r="J850" s="376"/>
      <c r="K850" s="376"/>
      <c r="L850" s="376"/>
      <c r="M850" s="376"/>
      <c r="N850" s="376"/>
      <c r="O850" s="376"/>
      <c r="P850" s="376"/>
      <c r="Q850" s="376"/>
      <c r="R850" s="376"/>
      <c r="S850" s="376"/>
      <c r="T850" s="376"/>
      <c r="U850" s="376"/>
      <c r="V850" s="376"/>
      <c r="W850" s="376"/>
      <c r="X850" s="376"/>
      <c r="Y850" s="376"/>
    </row>
    <row r="851" spans="2:25" x14ac:dyDescent="0.2">
      <c r="B851" s="376" t="s">
        <v>1248</v>
      </c>
      <c r="C851" s="376"/>
      <c r="D851" s="376"/>
      <c r="E851" s="376"/>
      <c r="F851" s="376"/>
      <c r="G851" s="376"/>
      <c r="H851" s="376"/>
      <c r="I851" s="376"/>
      <c r="J851" s="376"/>
      <c r="K851" s="376"/>
      <c r="L851" s="376"/>
      <c r="M851" s="376"/>
      <c r="N851" s="376"/>
      <c r="O851" s="376"/>
      <c r="P851" s="376"/>
      <c r="Q851" s="376"/>
      <c r="R851" s="376"/>
      <c r="S851" s="376"/>
      <c r="T851" s="376"/>
      <c r="U851" s="376"/>
      <c r="V851" s="376"/>
      <c r="W851" s="376"/>
      <c r="X851" s="376"/>
      <c r="Y851" s="376"/>
    </row>
    <row r="852" spans="2:25" x14ac:dyDescent="0.2">
      <c r="B852" s="376" t="s">
        <v>1249</v>
      </c>
      <c r="C852" s="376"/>
      <c r="D852" s="376"/>
      <c r="E852" s="376"/>
      <c r="F852" s="376"/>
      <c r="G852" s="376"/>
      <c r="H852" s="376"/>
      <c r="I852" s="376"/>
      <c r="J852" s="376"/>
      <c r="K852" s="376"/>
      <c r="L852" s="376"/>
      <c r="M852" s="376"/>
      <c r="N852" s="376"/>
      <c r="O852" s="376"/>
      <c r="P852" s="376"/>
      <c r="Q852" s="376"/>
      <c r="R852" s="376"/>
      <c r="S852" s="376"/>
      <c r="T852" s="376"/>
      <c r="U852" s="376"/>
      <c r="V852" s="376"/>
      <c r="W852" s="376"/>
      <c r="X852" s="376"/>
      <c r="Y852" s="376"/>
    </row>
    <row r="853" spans="2:25" x14ac:dyDescent="0.2">
      <c r="B853" s="376" t="s">
        <v>1250</v>
      </c>
      <c r="C853" s="376"/>
      <c r="D853" s="376"/>
      <c r="E853" s="376"/>
      <c r="F853" s="376"/>
      <c r="G853" s="376"/>
      <c r="H853" s="376"/>
      <c r="I853" s="376"/>
      <c r="J853" s="376"/>
      <c r="K853" s="376"/>
      <c r="L853" s="376"/>
      <c r="M853" s="376"/>
      <c r="N853" s="376"/>
      <c r="O853" s="376"/>
      <c r="P853" s="376"/>
      <c r="Q853" s="376"/>
      <c r="R853" s="376"/>
      <c r="S853" s="376"/>
      <c r="T853" s="376"/>
      <c r="U853" s="376"/>
      <c r="V853" s="376"/>
      <c r="W853" s="376"/>
      <c r="X853" s="376"/>
      <c r="Y853" s="376"/>
    </row>
    <row r="854" spans="2:25" x14ac:dyDescent="0.2">
      <c r="B854" s="376" t="s">
        <v>1219</v>
      </c>
      <c r="C854" s="376"/>
      <c r="D854" s="376"/>
      <c r="E854" s="376"/>
      <c r="F854" s="376"/>
      <c r="G854" s="376"/>
      <c r="H854" s="376"/>
      <c r="I854" s="376"/>
      <c r="J854" s="376"/>
      <c r="K854" s="376"/>
      <c r="L854" s="376"/>
      <c r="M854" s="376"/>
      <c r="N854" s="376"/>
      <c r="O854" s="376"/>
      <c r="P854" s="376"/>
      <c r="Q854" s="376"/>
      <c r="R854" s="376"/>
      <c r="S854" s="376"/>
      <c r="T854" s="376"/>
      <c r="U854" s="376"/>
      <c r="V854" s="376"/>
      <c r="W854" s="376"/>
      <c r="X854" s="376"/>
      <c r="Y854" s="376"/>
    </row>
    <row r="855" spans="2:25" x14ac:dyDescent="0.2">
      <c r="C855" s="376" t="s">
        <v>1220</v>
      </c>
      <c r="D855" s="376"/>
      <c r="E855" s="376"/>
      <c r="F855" s="376"/>
      <c r="G855" s="376"/>
      <c r="H855" s="376"/>
      <c r="I855" s="376"/>
      <c r="J855" s="376"/>
      <c r="K855" s="376"/>
      <c r="L855" s="376"/>
      <c r="M855" s="376"/>
      <c r="N855" s="376"/>
      <c r="O855" s="376"/>
      <c r="P855" s="376"/>
      <c r="Q855" s="376"/>
      <c r="R855" s="376"/>
      <c r="S855" s="376"/>
      <c r="T855" s="376"/>
      <c r="U855" s="376"/>
      <c r="V855" s="376"/>
      <c r="W855" s="376"/>
      <c r="X855" s="376"/>
      <c r="Y855" s="376"/>
    </row>
    <row r="856" spans="2:25" x14ac:dyDescent="0.2">
      <c r="B856" s="376" t="s">
        <v>1251</v>
      </c>
      <c r="C856" s="376"/>
      <c r="D856" s="376"/>
      <c r="E856" s="376"/>
      <c r="F856" s="376"/>
      <c r="G856" s="376"/>
      <c r="H856" s="376"/>
      <c r="I856" s="376"/>
      <c r="J856" s="376"/>
      <c r="K856" s="376"/>
      <c r="L856" s="376"/>
      <c r="M856" s="376"/>
      <c r="N856" s="376"/>
      <c r="O856" s="376"/>
      <c r="P856" s="376"/>
      <c r="Q856" s="376"/>
      <c r="R856" s="376"/>
      <c r="S856" s="376"/>
      <c r="T856" s="376"/>
      <c r="U856" s="376"/>
      <c r="V856" s="376"/>
      <c r="W856" s="376"/>
      <c r="X856" s="376"/>
      <c r="Y856" s="376"/>
    </row>
    <row r="857" spans="2:25" x14ac:dyDescent="0.2">
      <c r="B857" s="376" t="s">
        <v>1252</v>
      </c>
      <c r="C857" s="376"/>
      <c r="D857" s="376"/>
      <c r="E857" s="376"/>
      <c r="F857" s="376"/>
      <c r="G857" s="376"/>
      <c r="H857" s="376"/>
      <c r="I857" s="376"/>
      <c r="J857" s="376"/>
      <c r="K857" s="376"/>
      <c r="L857" s="376"/>
      <c r="M857" s="376"/>
      <c r="N857" s="376"/>
      <c r="O857" s="376"/>
      <c r="P857" s="376"/>
      <c r="Q857" s="376"/>
      <c r="R857" s="376"/>
      <c r="S857" s="376"/>
      <c r="T857" s="376"/>
      <c r="U857" s="376"/>
      <c r="V857" s="376"/>
      <c r="W857" s="376"/>
      <c r="X857" s="376"/>
      <c r="Y857" s="376"/>
    </row>
    <row r="858" spans="2:25" x14ac:dyDescent="0.2">
      <c r="B858" s="376" t="s">
        <v>1253</v>
      </c>
      <c r="C858" s="376"/>
      <c r="D858" s="376"/>
      <c r="E858" s="376"/>
      <c r="F858" s="376"/>
      <c r="G858" s="376"/>
      <c r="H858" s="376"/>
      <c r="I858" s="376"/>
      <c r="J858" s="376"/>
      <c r="K858" s="376"/>
      <c r="L858" s="376"/>
      <c r="M858" s="376"/>
      <c r="N858" s="376"/>
      <c r="O858" s="376"/>
      <c r="P858" s="376"/>
      <c r="Q858" s="376"/>
      <c r="R858" s="376"/>
      <c r="S858" s="376"/>
      <c r="T858" s="376"/>
      <c r="U858" s="376"/>
      <c r="V858" s="376"/>
      <c r="W858" s="376"/>
      <c r="X858" s="376"/>
      <c r="Y858" s="376"/>
    </row>
    <row r="859" spans="2:25" x14ac:dyDescent="0.2">
      <c r="B859" s="376" t="s">
        <v>1254</v>
      </c>
      <c r="C859" s="376"/>
      <c r="D859" s="376"/>
      <c r="E859" s="376"/>
      <c r="F859" s="376"/>
      <c r="G859" s="376"/>
      <c r="H859" s="376"/>
      <c r="I859" s="376"/>
      <c r="J859" s="376"/>
      <c r="K859" s="376"/>
      <c r="L859" s="376"/>
      <c r="M859" s="376"/>
      <c r="N859" s="376"/>
      <c r="O859" s="376"/>
      <c r="P859" s="376"/>
      <c r="Q859" s="376"/>
      <c r="R859" s="376"/>
      <c r="S859" s="376"/>
      <c r="T859" s="376"/>
      <c r="U859" s="376"/>
      <c r="V859" s="376"/>
      <c r="W859" s="376"/>
      <c r="X859" s="376"/>
      <c r="Y859" s="376"/>
    </row>
    <row r="860" spans="2:25" x14ac:dyDescent="0.2">
      <c r="B860" s="376" t="s">
        <v>1255</v>
      </c>
      <c r="C860" s="376"/>
      <c r="D860" s="376"/>
      <c r="E860" s="376"/>
      <c r="F860" s="376"/>
      <c r="G860" s="376"/>
      <c r="H860" s="376"/>
      <c r="I860" s="376"/>
      <c r="J860" s="376"/>
      <c r="K860" s="376"/>
      <c r="L860" s="376"/>
      <c r="M860" s="376"/>
      <c r="N860" s="376"/>
      <c r="O860" s="376"/>
      <c r="P860" s="376"/>
      <c r="Q860" s="376"/>
      <c r="R860" s="376"/>
      <c r="S860" s="376"/>
      <c r="T860" s="376"/>
      <c r="U860" s="376"/>
      <c r="V860" s="376"/>
      <c r="W860" s="376"/>
      <c r="X860" s="376"/>
      <c r="Y860" s="376"/>
    </row>
    <row r="861" spans="2:25" x14ac:dyDescent="0.2">
      <c r="B861" s="376" t="s">
        <v>697</v>
      </c>
      <c r="C861" s="376"/>
      <c r="D861" s="376"/>
      <c r="E861" s="376"/>
      <c r="F861" s="376"/>
      <c r="G861" s="376"/>
      <c r="H861" s="376"/>
      <c r="I861" s="376"/>
      <c r="J861" s="376"/>
      <c r="K861" s="376"/>
      <c r="L861" s="376"/>
      <c r="M861" s="376"/>
      <c r="N861" s="376"/>
      <c r="O861" s="376"/>
      <c r="P861" s="376"/>
      <c r="Q861" s="376"/>
      <c r="R861" s="376"/>
      <c r="S861" s="376"/>
      <c r="T861" s="376"/>
      <c r="U861" s="376"/>
      <c r="V861" s="376"/>
      <c r="W861" s="376"/>
      <c r="X861" s="376"/>
      <c r="Y861" s="376"/>
    </row>
    <row r="862" spans="2:25" x14ac:dyDescent="0.2">
      <c r="C862" s="376" t="s">
        <v>1256</v>
      </c>
      <c r="D862" s="376"/>
      <c r="E862" s="376"/>
      <c r="F862" s="376"/>
      <c r="G862" s="376"/>
      <c r="H862" s="376"/>
      <c r="I862" s="376"/>
      <c r="J862" s="376"/>
      <c r="K862" s="376"/>
      <c r="L862" s="376"/>
      <c r="M862" s="376"/>
      <c r="N862" s="376"/>
      <c r="O862" s="376"/>
      <c r="P862" s="376"/>
      <c r="Q862" s="376"/>
      <c r="R862" s="376"/>
      <c r="S862" s="376"/>
      <c r="T862" s="376"/>
      <c r="U862" s="376"/>
      <c r="V862" s="376"/>
      <c r="W862" s="376"/>
      <c r="X862" s="376"/>
      <c r="Y862" s="376"/>
    </row>
    <row r="863" spans="2:25" x14ac:dyDescent="0.2">
      <c r="B863" s="376" t="s">
        <v>1257</v>
      </c>
      <c r="C863" s="376"/>
      <c r="D863" s="376"/>
      <c r="E863" s="376"/>
      <c r="F863" s="376"/>
      <c r="G863" s="376"/>
      <c r="H863" s="376"/>
      <c r="I863" s="376"/>
      <c r="J863" s="376"/>
      <c r="K863" s="376"/>
      <c r="L863" s="376"/>
      <c r="M863" s="376"/>
      <c r="N863" s="376"/>
      <c r="O863" s="376"/>
      <c r="P863" s="376"/>
      <c r="Q863" s="376"/>
      <c r="R863" s="376"/>
      <c r="S863" s="376"/>
      <c r="T863" s="376"/>
      <c r="U863" s="376"/>
      <c r="V863" s="376"/>
      <c r="W863" s="376"/>
      <c r="X863" s="376"/>
      <c r="Y863" s="376"/>
    </row>
    <row r="864" spans="2:25" x14ac:dyDescent="0.2">
      <c r="B864" s="376"/>
      <c r="C864" s="376"/>
      <c r="D864" s="376"/>
      <c r="E864" s="376"/>
      <c r="F864" s="376"/>
      <c r="G864" s="376"/>
      <c r="H864" s="376"/>
      <c r="I864" s="376"/>
      <c r="J864" s="376"/>
      <c r="K864" s="376"/>
      <c r="L864" s="376"/>
      <c r="M864" s="376"/>
      <c r="N864" s="376"/>
      <c r="O864" s="376"/>
      <c r="P864" s="376"/>
      <c r="Q864" s="376"/>
      <c r="R864" s="376"/>
      <c r="S864" s="376"/>
      <c r="T864" s="376"/>
      <c r="U864" s="376"/>
      <c r="V864" s="376"/>
      <c r="W864" s="376"/>
      <c r="X864" s="376"/>
      <c r="Y864" s="376"/>
    </row>
    <row r="865" spans="2:25" x14ac:dyDescent="0.2">
      <c r="B865" s="448" t="s">
        <v>1258</v>
      </c>
      <c r="C865" s="448"/>
      <c r="D865" s="448"/>
      <c r="E865" s="448"/>
      <c r="F865" s="448"/>
      <c r="G865" s="448"/>
      <c r="H865" s="448"/>
      <c r="I865" s="448"/>
      <c r="J865" s="448"/>
      <c r="K865" s="448"/>
      <c r="L865" s="448"/>
      <c r="M865" s="448"/>
      <c r="N865" s="448"/>
      <c r="O865" s="448"/>
      <c r="P865" s="448"/>
      <c r="Q865" s="448"/>
      <c r="R865" s="448"/>
      <c r="S865" s="448"/>
      <c r="T865" s="448"/>
      <c r="U865" s="448"/>
      <c r="V865" s="448"/>
      <c r="W865" s="448"/>
      <c r="X865" s="448"/>
      <c r="Y865" s="376"/>
    </row>
    <row r="866" spans="2:25" x14ac:dyDescent="0.2">
      <c r="B866" s="448" t="s">
        <v>1259</v>
      </c>
      <c r="C866" s="448"/>
      <c r="D866" s="448"/>
      <c r="E866" s="448"/>
      <c r="F866" s="448"/>
      <c r="G866" s="448"/>
      <c r="H866" s="448"/>
      <c r="I866" s="448"/>
      <c r="J866" s="448"/>
      <c r="K866" s="448"/>
      <c r="L866" s="448"/>
      <c r="M866" s="448"/>
      <c r="N866" s="448"/>
      <c r="O866" s="448"/>
      <c r="P866" s="448"/>
      <c r="Q866" s="448"/>
      <c r="R866" s="448"/>
      <c r="S866" s="448"/>
      <c r="T866" s="448"/>
      <c r="U866" s="448"/>
      <c r="V866" s="448"/>
      <c r="W866" s="448"/>
      <c r="X866" s="448"/>
      <c r="Y866" s="376"/>
    </row>
    <row r="867" spans="2:25" x14ac:dyDescent="0.2">
      <c r="B867" s="397"/>
      <c r="C867" s="397"/>
      <c r="D867" s="397"/>
      <c r="E867" s="397"/>
      <c r="F867" s="397"/>
      <c r="G867" s="397"/>
      <c r="H867" s="397"/>
      <c r="I867" s="397"/>
      <c r="J867" s="397"/>
      <c r="K867" s="397"/>
      <c r="L867" s="397"/>
      <c r="M867" s="397"/>
      <c r="N867" s="397"/>
      <c r="O867" s="397"/>
      <c r="P867" s="397"/>
      <c r="Q867" s="397"/>
      <c r="R867" s="397"/>
      <c r="S867" s="397"/>
      <c r="T867" s="397"/>
      <c r="U867" s="397"/>
      <c r="V867" s="397"/>
      <c r="W867" s="397"/>
      <c r="X867" s="397"/>
      <c r="Y867" s="376"/>
    </row>
    <row r="868" spans="2:25" x14ac:dyDescent="0.2">
      <c r="B868" s="491" t="s">
        <v>1867</v>
      </c>
      <c r="C868" s="491"/>
      <c r="D868" s="491"/>
      <c r="E868" s="502" t="s">
        <v>1869</v>
      </c>
      <c r="F868" s="503"/>
      <c r="G868" s="503"/>
      <c r="H868" s="504"/>
      <c r="I868" s="489" t="s">
        <v>1851</v>
      </c>
      <c r="J868" s="489"/>
      <c r="K868" s="490"/>
      <c r="L868" s="532" t="s">
        <v>1862</v>
      </c>
      <c r="M868" s="532"/>
      <c r="N868" s="532"/>
      <c r="O868" s="532"/>
      <c r="P868" s="532"/>
      <c r="Q868" s="532"/>
      <c r="R868" s="532"/>
      <c r="S868" s="532"/>
      <c r="T868" s="532"/>
      <c r="U868" s="532"/>
      <c r="V868" s="532"/>
      <c r="W868" s="532"/>
      <c r="X868" s="532"/>
      <c r="Y868" s="376"/>
    </row>
    <row r="869" spans="2:25" x14ac:dyDescent="0.2">
      <c r="B869" s="491"/>
      <c r="C869" s="491"/>
      <c r="D869" s="491"/>
      <c r="E869" s="505"/>
      <c r="F869" s="506"/>
      <c r="G869" s="506"/>
      <c r="H869" s="507"/>
      <c r="I869" s="490"/>
      <c r="J869" s="490"/>
      <c r="K869" s="490"/>
      <c r="L869" s="532"/>
      <c r="M869" s="532"/>
      <c r="N869" s="532"/>
      <c r="O869" s="532"/>
      <c r="P869" s="532"/>
      <c r="Q869" s="532"/>
      <c r="R869" s="532"/>
      <c r="S869" s="532"/>
      <c r="T869" s="532"/>
      <c r="U869" s="532"/>
      <c r="V869" s="532"/>
      <c r="W869" s="532"/>
      <c r="X869" s="532"/>
      <c r="Y869" s="376"/>
    </row>
    <row r="870" spans="2:25" x14ac:dyDescent="0.2">
      <c r="B870" s="491"/>
      <c r="C870" s="491"/>
      <c r="D870" s="491"/>
      <c r="E870" s="505"/>
      <c r="F870" s="506"/>
      <c r="G870" s="506"/>
      <c r="H870" s="507"/>
      <c r="I870" s="490"/>
      <c r="J870" s="490"/>
      <c r="K870" s="490"/>
      <c r="L870" s="532"/>
      <c r="M870" s="532"/>
      <c r="N870" s="532"/>
      <c r="O870" s="532"/>
      <c r="P870" s="532"/>
      <c r="Q870" s="532"/>
      <c r="R870" s="532"/>
      <c r="S870" s="532"/>
      <c r="T870" s="532"/>
      <c r="U870" s="532"/>
      <c r="V870" s="532"/>
      <c r="W870" s="532"/>
      <c r="X870" s="532"/>
      <c r="Y870" s="376"/>
    </row>
    <row r="871" spans="2:25" x14ac:dyDescent="0.2">
      <c r="B871" s="491"/>
      <c r="C871" s="491"/>
      <c r="D871" s="491"/>
      <c r="E871" s="505"/>
      <c r="F871" s="506"/>
      <c r="G871" s="506"/>
      <c r="H871" s="507"/>
      <c r="I871" s="490"/>
      <c r="J871" s="490"/>
      <c r="K871" s="490"/>
      <c r="L871" s="532"/>
      <c r="M871" s="532"/>
      <c r="N871" s="532"/>
      <c r="O871" s="532"/>
      <c r="P871" s="532"/>
      <c r="Q871" s="532"/>
      <c r="R871" s="532"/>
      <c r="S871" s="532"/>
      <c r="T871" s="532"/>
      <c r="U871" s="532"/>
      <c r="V871" s="532"/>
      <c r="W871" s="532"/>
      <c r="X871" s="532"/>
      <c r="Y871" s="376"/>
    </row>
    <row r="872" spans="2:25" x14ac:dyDescent="0.2">
      <c r="B872" s="491"/>
      <c r="C872" s="491"/>
      <c r="D872" s="491"/>
      <c r="E872" s="508"/>
      <c r="F872" s="509"/>
      <c r="G872" s="509"/>
      <c r="H872" s="510"/>
      <c r="I872" s="490"/>
      <c r="J872" s="490"/>
      <c r="K872" s="490"/>
      <c r="L872" s="532"/>
      <c r="M872" s="532"/>
      <c r="N872" s="532"/>
      <c r="O872" s="532"/>
      <c r="P872" s="532"/>
      <c r="Q872" s="532"/>
      <c r="R872" s="532"/>
      <c r="S872" s="532"/>
      <c r="T872" s="532"/>
      <c r="U872" s="532"/>
      <c r="V872" s="532"/>
      <c r="W872" s="532"/>
      <c r="X872" s="532"/>
      <c r="Y872" s="376"/>
    </row>
    <row r="873" spans="2:25" x14ac:dyDescent="0.2">
      <c r="B873" s="502" t="s">
        <v>1864</v>
      </c>
      <c r="C873" s="503"/>
      <c r="D873" s="503"/>
      <c r="E873" s="503"/>
      <c r="F873" s="503"/>
      <c r="G873" s="503"/>
      <c r="H873" s="504"/>
      <c r="I873" s="489" t="s">
        <v>1851</v>
      </c>
      <c r="J873" s="489"/>
      <c r="K873" s="490"/>
      <c r="L873" s="502" t="s">
        <v>1865</v>
      </c>
      <c r="M873" s="503"/>
      <c r="N873" s="503"/>
      <c r="O873" s="503"/>
      <c r="P873" s="503"/>
      <c r="Q873" s="503"/>
      <c r="R873" s="503"/>
      <c r="S873" s="503"/>
      <c r="T873" s="503"/>
      <c r="U873" s="503"/>
      <c r="V873" s="503"/>
      <c r="W873" s="503"/>
      <c r="X873" s="504"/>
      <c r="Y873" s="376"/>
    </row>
    <row r="874" spans="2:25" x14ac:dyDescent="0.2">
      <c r="B874" s="505"/>
      <c r="C874" s="506"/>
      <c r="D874" s="506"/>
      <c r="E874" s="506"/>
      <c r="F874" s="506"/>
      <c r="G874" s="506"/>
      <c r="H874" s="507"/>
      <c r="I874" s="490"/>
      <c r="J874" s="490"/>
      <c r="K874" s="490"/>
      <c r="L874" s="505"/>
      <c r="M874" s="506"/>
      <c r="N874" s="506"/>
      <c r="O874" s="506"/>
      <c r="P874" s="506"/>
      <c r="Q874" s="506"/>
      <c r="R874" s="506"/>
      <c r="S874" s="506"/>
      <c r="T874" s="506"/>
      <c r="U874" s="506"/>
      <c r="V874" s="506"/>
      <c r="W874" s="506"/>
      <c r="X874" s="507"/>
      <c r="Y874" s="376"/>
    </row>
    <row r="875" spans="2:25" x14ac:dyDescent="0.2">
      <c r="B875" s="505"/>
      <c r="C875" s="506"/>
      <c r="D875" s="506"/>
      <c r="E875" s="506"/>
      <c r="F875" s="506"/>
      <c r="G875" s="506"/>
      <c r="H875" s="507"/>
      <c r="I875" s="490"/>
      <c r="J875" s="490"/>
      <c r="K875" s="490"/>
      <c r="L875" s="505"/>
      <c r="M875" s="506"/>
      <c r="N875" s="506"/>
      <c r="O875" s="506"/>
      <c r="P875" s="506"/>
      <c r="Q875" s="506"/>
      <c r="R875" s="506"/>
      <c r="S875" s="506"/>
      <c r="T875" s="506"/>
      <c r="U875" s="506"/>
      <c r="V875" s="506"/>
      <c r="W875" s="506"/>
      <c r="X875" s="507"/>
      <c r="Y875" s="376"/>
    </row>
    <row r="876" spans="2:25" x14ac:dyDescent="0.2">
      <c r="B876" s="508"/>
      <c r="C876" s="509"/>
      <c r="D876" s="509"/>
      <c r="E876" s="509"/>
      <c r="F876" s="509"/>
      <c r="G876" s="509"/>
      <c r="H876" s="510"/>
      <c r="I876" s="490"/>
      <c r="J876" s="490"/>
      <c r="K876" s="490"/>
      <c r="L876" s="508"/>
      <c r="M876" s="509"/>
      <c r="N876" s="509"/>
      <c r="O876" s="509"/>
      <c r="P876" s="509"/>
      <c r="Q876" s="509"/>
      <c r="R876" s="509"/>
      <c r="S876" s="509"/>
      <c r="T876" s="509"/>
      <c r="U876" s="509"/>
      <c r="V876" s="509"/>
      <c r="W876" s="509"/>
      <c r="X876" s="510"/>
      <c r="Y876" s="376"/>
    </row>
    <row r="877" spans="2:25" x14ac:dyDescent="0.2">
      <c r="B877" s="502" t="s">
        <v>1870</v>
      </c>
      <c r="C877" s="503"/>
      <c r="D877" s="503"/>
      <c r="E877" s="503"/>
      <c r="F877" s="503"/>
      <c r="G877" s="503"/>
      <c r="H877" s="504"/>
      <c r="I877" s="489" t="s">
        <v>1851</v>
      </c>
      <c r="J877" s="489"/>
      <c r="K877" s="490"/>
      <c r="L877" s="532" t="s">
        <v>1865</v>
      </c>
      <c r="M877" s="533"/>
      <c r="N877" s="533"/>
      <c r="O877" s="533"/>
      <c r="P877" s="533"/>
      <c r="Q877" s="533"/>
      <c r="R877" s="533"/>
      <c r="S877" s="533"/>
      <c r="T877" s="533"/>
      <c r="U877" s="533"/>
      <c r="V877" s="533"/>
      <c r="W877" s="533"/>
      <c r="X877" s="533"/>
      <c r="Y877" s="376"/>
    </row>
    <row r="878" spans="2:25" x14ac:dyDescent="0.2">
      <c r="B878" s="505"/>
      <c r="C878" s="506"/>
      <c r="D878" s="506"/>
      <c r="E878" s="506"/>
      <c r="F878" s="506"/>
      <c r="G878" s="506"/>
      <c r="H878" s="507"/>
      <c r="I878" s="489"/>
      <c r="J878" s="489"/>
      <c r="K878" s="490"/>
      <c r="L878" s="533"/>
      <c r="M878" s="533"/>
      <c r="N878" s="533"/>
      <c r="O878" s="533"/>
      <c r="P878" s="533"/>
      <c r="Q878" s="533"/>
      <c r="R878" s="533"/>
      <c r="S878" s="533"/>
      <c r="T878" s="533"/>
      <c r="U878" s="533"/>
      <c r="V878" s="533"/>
      <c r="W878" s="533"/>
      <c r="X878" s="533"/>
      <c r="Y878" s="376"/>
    </row>
    <row r="879" spans="2:25" x14ac:dyDescent="0.2">
      <c r="B879" s="505"/>
      <c r="C879" s="506"/>
      <c r="D879" s="506"/>
      <c r="E879" s="506"/>
      <c r="F879" s="506"/>
      <c r="G879" s="506"/>
      <c r="H879" s="507"/>
      <c r="I879" s="489"/>
      <c r="J879" s="489"/>
      <c r="K879" s="490"/>
      <c r="L879" s="533"/>
      <c r="M879" s="533"/>
      <c r="N879" s="533"/>
      <c r="O879" s="533"/>
      <c r="P879" s="533"/>
      <c r="Q879" s="533"/>
      <c r="R879" s="533"/>
      <c r="S879" s="533"/>
      <c r="T879" s="533"/>
      <c r="U879" s="533"/>
      <c r="V879" s="533"/>
      <c r="W879" s="533"/>
      <c r="X879" s="533"/>
      <c r="Y879" s="376"/>
    </row>
    <row r="880" spans="2:25" x14ac:dyDescent="0.2">
      <c r="B880" s="505"/>
      <c r="C880" s="506"/>
      <c r="D880" s="506"/>
      <c r="E880" s="506"/>
      <c r="F880" s="506"/>
      <c r="G880" s="506"/>
      <c r="H880" s="507"/>
      <c r="I880" s="489"/>
      <c r="J880" s="489"/>
      <c r="K880" s="490"/>
      <c r="L880" s="533"/>
      <c r="M880" s="533"/>
      <c r="N880" s="533"/>
      <c r="O880" s="533"/>
      <c r="P880" s="533"/>
      <c r="Q880" s="533"/>
      <c r="R880" s="533"/>
      <c r="S880" s="533"/>
      <c r="T880" s="533"/>
      <c r="U880" s="533"/>
      <c r="V880" s="533"/>
      <c r="W880" s="533"/>
      <c r="X880" s="533"/>
      <c r="Y880" s="376"/>
    </row>
    <row r="881" spans="2:25" x14ac:dyDescent="0.2">
      <c r="B881" s="505"/>
      <c r="C881" s="506"/>
      <c r="D881" s="506"/>
      <c r="E881" s="506"/>
      <c r="F881" s="506"/>
      <c r="G881" s="506"/>
      <c r="H881" s="507"/>
      <c r="I881" s="490"/>
      <c r="J881" s="490"/>
      <c r="K881" s="490"/>
      <c r="L881" s="533"/>
      <c r="M881" s="533"/>
      <c r="N881" s="533"/>
      <c r="O881" s="533"/>
      <c r="P881" s="533"/>
      <c r="Q881" s="533"/>
      <c r="R881" s="533"/>
      <c r="S881" s="533"/>
      <c r="T881" s="533"/>
      <c r="U881" s="533"/>
      <c r="V881" s="533"/>
      <c r="W881" s="533"/>
      <c r="X881" s="533"/>
      <c r="Y881" s="376"/>
    </row>
    <row r="882" spans="2:25" x14ac:dyDescent="0.2">
      <c r="B882" s="505"/>
      <c r="C882" s="506"/>
      <c r="D882" s="506"/>
      <c r="E882" s="506"/>
      <c r="F882" s="506"/>
      <c r="G882" s="506"/>
      <c r="H882" s="507"/>
      <c r="I882" s="490"/>
      <c r="J882" s="490"/>
      <c r="K882" s="490"/>
      <c r="L882" s="533"/>
      <c r="M882" s="533"/>
      <c r="N882" s="533"/>
      <c r="O882" s="533"/>
      <c r="P882" s="533"/>
      <c r="Q882" s="533"/>
      <c r="R882" s="533"/>
      <c r="S882" s="533"/>
      <c r="T882" s="533"/>
      <c r="U882" s="533"/>
      <c r="V882" s="533"/>
      <c r="W882" s="533"/>
      <c r="X882" s="533"/>
      <c r="Y882" s="376"/>
    </row>
    <row r="883" spans="2:25" x14ac:dyDescent="0.2">
      <c r="B883" s="508"/>
      <c r="C883" s="509"/>
      <c r="D883" s="509"/>
      <c r="E883" s="509"/>
      <c r="F883" s="509"/>
      <c r="G883" s="509"/>
      <c r="H883" s="510"/>
      <c r="I883" s="490"/>
      <c r="J883" s="490"/>
      <c r="K883" s="490"/>
      <c r="L883" s="533"/>
      <c r="M883" s="533"/>
      <c r="N883" s="533"/>
      <c r="O883" s="533"/>
      <c r="P883" s="533"/>
      <c r="Q883" s="533"/>
      <c r="R883" s="533"/>
      <c r="S883" s="533"/>
      <c r="T883" s="533"/>
      <c r="U883" s="533"/>
      <c r="V883" s="533"/>
      <c r="W883" s="533"/>
      <c r="X883" s="533"/>
      <c r="Y883" s="376"/>
    </row>
    <row r="884" spans="2:25" x14ac:dyDescent="0.2">
      <c r="B884" s="534"/>
      <c r="C884" s="534"/>
      <c r="D884" s="534"/>
      <c r="E884" s="534"/>
      <c r="F884" s="534"/>
      <c r="G884" s="534"/>
      <c r="H884" s="534"/>
      <c r="I884" s="489" t="s">
        <v>1851</v>
      </c>
      <c r="J884" s="489"/>
      <c r="K884" s="490"/>
      <c r="L884" s="533" t="s">
        <v>1860</v>
      </c>
      <c r="M884" s="533"/>
      <c r="N884" s="533"/>
      <c r="O884" s="533"/>
      <c r="P884" s="533"/>
      <c r="Q884" s="533"/>
      <c r="R884" s="533"/>
      <c r="S884" s="533"/>
      <c r="T884" s="533"/>
      <c r="U884" s="533"/>
      <c r="V884" s="533"/>
      <c r="W884" s="533"/>
      <c r="X884" s="533"/>
      <c r="Y884" s="376"/>
    </row>
    <row r="885" spans="2:25" x14ac:dyDescent="0.2">
      <c r="B885" s="534"/>
      <c r="C885" s="534"/>
      <c r="D885" s="534"/>
      <c r="E885" s="534"/>
      <c r="F885" s="534"/>
      <c r="G885" s="534"/>
      <c r="H885" s="534"/>
      <c r="I885" s="490"/>
      <c r="J885" s="490"/>
      <c r="K885" s="490"/>
      <c r="L885" s="533"/>
      <c r="M885" s="533"/>
      <c r="N885" s="533"/>
      <c r="O885" s="533"/>
      <c r="P885" s="533"/>
      <c r="Q885" s="533"/>
      <c r="R885" s="533"/>
      <c r="S885" s="533"/>
      <c r="T885" s="533"/>
      <c r="U885" s="533"/>
      <c r="V885" s="533"/>
      <c r="W885" s="533"/>
      <c r="X885" s="533"/>
      <c r="Y885" s="376"/>
    </row>
    <row r="886" spans="2:25" x14ac:dyDescent="0.2">
      <c r="B886" s="534"/>
      <c r="C886" s="534"/>
      <c r="D886" s="534"/>
      <c r="E886" s="534"/>
      <c r="F886" s="534"/>
      <c r="G886" s="534"/>
      <c r="H886" s="534"/>
      <c r="I886" s="490"/>
      <c r="J886" s="490"/>
      <c r="K886" s="490"/>
      <c r="L886" s="533"/>
      <c r="M886" s="533"/>
      <c r="N886" s="533"/>
      <c r="O886" s="533"/>
      <c r="P886" s="533"/>
      <c r="Q886" s="533"/>
      <c r="R886" s="533"/>
      <c r="S886" s="533"/>
      <c r="T886" s="533"/>
      <c r="U886" s="533"/>
      <c r="V886" s="533"/>
      <c r="W886" s="533"/>
      <c r="X886" s="533"/>
      <c r="Y886" s="376"/>
    </row>
    <row r="887" spans="2:25" x14ac:dyDescent="0.2">
      <c r="B887" s="534"/>
      <c r="C887" s="534"/>
      <c r="D887" s="534"/>
      <c r="E887" s="534"/>
      <c r="F887" s="534"/>
      <c r="G887" s="534"/>
      <c r="H887" s="534"/>
      <c r="I887" s="490"/>
      <c r="J887" s="490"/>
      <c r="K887" s="490"/>
      <c r="L887" s="533"/>
      <c r="M887" s="533"/>
      <c r="N887" s="533"/>
      <c r="O887" s="533"/>
      <c r="P887" s="533"/>
      <c r="Q887" s="533"/>
      <c r="R887" s="533"/>
      <c r="S887" s="533"/>
      <c r="T887" s="533"/>
      <c r="U887" s="533"/>
      <c r="V887" s="533"/>
      <c r="W887" s="533"/>
      <c r="X887" s="533"/>
      <c r="Y887" s="376"/>
    </row>
    <row r="888" spans="2:25" x14ac:dyDescent="0.2">
      <c r="B888" s="411"/>
      <c r="C888" s="411"/>
      <c r="D888" s="411"/>
      <c r="E888" s="411"/>
      <c r="F888" s="411"/>
      <c r="G888" s="411"/>
      <c r="H888" s="411"/>
      <c r="I888" s="413"/>
      <c r="J888" s="413"/>
      <c r="K888" s="413"/>
      <c r="L888" s="414"/>
      <c r="M888" s="414"/>
      <c r="N888" s="414"/>
      <c r="O888" s="414"/>
      <c r="P888" s="414"/>
      <c r="Q888" s="414"/>
      <c r="R888" s="414"/>
      <c r="S888" s="414"/>
      <c r="T888" s="414"/>
      <c r="U888" s="414"/>
      <c r="V888" s="414"/>
      <c r="W888" s="414"/>
      <c r="X888" s="414"/>
      <c r="Y888" s="376"/>
    </row>
    <row r="889" spans="2:25" x14ac:dyDescent="0.2">
      <c r="C889" s="376" t="s">
        <v>1260</v>
      </c>
      <c r="D889" s="376"/>
      <c r="E889" s="376"/>
      <c r="F889" s="376"/>
      <c r="G889" s="376"/>
      <c r="H889" s="376"/>
      <c r="I889" s="376"/>
      <c r="J889" s="376"/>
      <c r="K889" s="376"/>
      <c r="L889" s="376"/>
      <c r="M889" s="376"/>
      <c r="N889" s="376"/>
      <c r="O889" s="376"/>
      <c r="P889" s="376"/>
      <c r="Q889" s="376"/>
      <c r="R889" s="376"/>
      <c r="S889" s="376"/>
      <c r="T889" s="376"/>
      <c r="U889" s="376"/>
      <c r="V889" s="376"/>
      <c r="W889" s="376"/>
      <c r="X889" s="376"/>
      <c r="Y889" s="376"/>
    </row>
    <row r="890" spans="2:25" x14ac:dyDescent="0.2">
      <c r="C890" s="376" t="s">
        <v>1261</v>
      </c>
      <c r="D890" s="376"/>
      <c r="E890" s="376"/>
      <c r="F890" s="376"/>
      <c r="G890" s="376"/>
      <c r="H890" s="376"/>
      <c r="I890" s="376"/>
      <c r="J890" s="376"/>
      <c r="K890" s="376"/>
      <c r="L890" s="376"/>
      <c r="M890" s="376"/>
      <c r="N890" s="376"/>
      <c r="O890" s="376"/>
      <c r="P890" s="376"/>
      <c r="Q890" s="376"/>
      <c r="R890" s="376"/>
      <c r="S890" s="376"/>
      <c r="T890" s="376"/>
      <c r="U890" s="376"/>
      <c r="V890" s="376"/>
      <c r="W890" s="376"/>
      <c r="X890" s="376"/>
      <c r="Y890" s="376"/>
    </row>
    <row r="891" spans="2:25" x14ac:dyDescent="0.2">
      <c r="B891" s="376" t="s">
        <v>1262</v>
      </c>
      <c r="C891" s="376"/>
      <c r="D891" s="376"/>
      <c r="E891" s="376"/>
      <c r="F891" s="376"/>
      <c r="G891" s="376"/>
      <c r="H891" s="376"/>
      <c r="I891" s="376"/>
      <c r="J891" s="376"/>
      <c r="K891" s="376"/>
      <c r="L891" s="376"/>
      <c r="M891" s="376"/>
      <c r="N891" s="376"/>
      <c r="O891" s="376"/>
      <c r="P891" s="376"/>
      <c r="Q891" s="376"/>
      <c r="R891" s="376"/>
      <c r="S891" s="376"/>
      <c r="T891" s="376"/>
      <c r="U891" s="376"/>
      <c r="V891" s="376"/>
      <c r="W891" s="376"/>
      <c r="X891" s="376"/>
      <c r="Y891" s="376"/>
    </row>
    <row r="892" spans="2:25" x14ac:dyDescent="0.2">
      <c r="B892" s="376" t="s">
        <v>1263</v>
      </c>
      <c r="C892" s="376"/>
      <c r="D892" s="376"/>
      <c r="E892" s="376"/>
      <c r="F892" s="376"/>
      <c r="G892" s="376"/>
      <c r="H892" s="376"/>
      <c r="I892" s="376"/>
      <c r="J892" s="376"/>
      <c r="K892" s="376"/>
      <c r="L892" s="376"/>
      <c r="M892" s="376"/>
      <c r="N892" s="376"/>
      <c r="O892" s="376"/>
      <c r="P892" s="376"/>
      <c r="Q892" s="376"/>
      <c r="R892" s="376"/>
      <c r="S892" s="376"/>
      <c r="T892" s="376"/>
      <c r="U892" s="376"/>
      <c r="V892" s="376"/>
      <c r="W892" s="376"/>
      <c r="X892" s="376"/>
      <c r="Y892" s="376"/>
    </row>
    <row r="893" spans="2:25" x14ac:dyDescent="0.2">
      <c r="B893" s="377" t="s">
        <v>1871</v>
      </c>
      <c r="C893" s="376"/>
      <c r="D893" s="376"/>
      <c r="E893" s="376"/>
      <c r="F893" s="376"/>
      <c r="G893" s="376"/>
      <c r="H893" s="376"/>
      <c r="I893" s="376"/>
      <c r="J893" s="376"/>
      <c r="K893" s="376"/>
      <c r="L893" s="376"/>
      <c r="M893" s="376"/>
      <c r="N893" s="376"/>
      <c r="O893" s="376"/>
      <c r="P893" s="376"/>
      <c r="Q893" s="376"/>
      <c r="R893" s="376"/>
      <c r="S893" s="376"/>
      <c r="T893" s="376"/>
      <c r="U893" s="376"/>
      <c r="V893" s="376"/>
      <c r="W893" s="376"/>
      <c r="X893" s="376"/>
      <c r="Y893" s="376"/>
    </row>
    <row r="894" spans="2:25" x14ac:dyDescent="0.2">
      <c r="C894" s="376" t="s">
        <v>1264</v>
      </c>
      <c r="D894" s="376"/>
      <c r="E894" s="376"/>
      <c r="F894" s="376"/>
      <c r="G894" s="376"/>
      <c r="H894" s="376"/>
      <c r="I894" s="376"/>
      <c r="J894" s="376"/>
      <c r="K894" s="376"/>
      <c r="L894" s="376"/>
      <c r="M894" s="376"/>
      <c r="N894" s="376"/>
      <c r="O894" s="376"/>
      <c r="P894" s="376"/>
      <c r="Q894" s="376"/>
      <c r="R894" s="376"/>
      <c r="S894" s="376"/>
      <c r="T894" s="376"/>
      <c r="U894" s="376"/>
      <c r="V894" s="376"/>
      <c r="W894" s="376"/>
      <c r="X894" s="376"/>
      <c r="Y894" s="376"/>
    </row>
    <row r="895" spans="2:25" x14ac:dyDescent="0.2">
      <c r="B895" s="376" t="s">
        <v>1265</v>
      </c>
      <c r="C895" s="376"/>
      <c r="D895" s="376"/>
      <c r="E895" s="376"/>
      <c r="F895" s="376"/>
      <c r="G895" s="376"/>
      <c r="H895" s="376"/>
      <c r="I895" s="376"/>
      <c r="J895" s="376"/>
      <c r="K895" s="376"/>
      <c r="L895" s="376"/>
      <c r="M895" s="376"/>
      <c r="N895" s="376"/>
      <c r="O895" s="376"/>
      <c r="P895" s="376"/>
      <c r="Q895" s="376"/>
      <c r="R895" s="376"/>
      <c r="S895" s="376"/>
      <c r="T895" s="376"/>
      <c r="U895" s="376"/>
      <c r="V895" s="376"/>
      <c r="W895" s="376"/>
      <c r="X895" s="376"/>
      <c r="Y895" s="376"/>
    </row>
    <row r="896" spans="2:25" x14ac:dyDescent="0.2">
      <c r="B896" s="376" t="s">
        <v>1266</v>
      </c>
      <c r="C896" s="376"/>
      <c r="D896" s="376"/>
      <c r="E896" s="376"/>
      <c r="F896" s="376"/>
      <c r="G896" s="376"/>
      <c r="H896" s="376"/>
      <c r="I896" s="376"/>
      <c r="J896" s="376"/>
      <c r="K896" s="376"/>
      <c r="L896" s="376"/>
      <c r="M896" s="376"/>
      <c r="N896" s="376"/>
      <c r="O896" s="376"/>
      <c r="P896" s="376"/>
      <c r="Q896" s="376"/>
      <c r="R896" s="376"/>
      <c r="S896" s="376"/>
      <c r="T896" s="376"/>
      <c r="U896" s="376"/>
      <c r="V896" s="376"/>
      <c r="W896" s="376"/>
      <c r="X896" s="376"/>
      <c r="Y896" s="376"/>
    </row>
    <row r="897" spans="2:31" x14ac:dyDescent="0.2">
      <c r="B897" s="376" t="s">
        <v>1267</v>
      </c>
      <c r="C897" s="376"/>
      <c r="D897" s="376"/>
      <c r="E897" s="376"/>
      <c r="F897" s="376"/>
      <c r="G897" s="376"/>
      <c r="H897" s="376"/>
      <c r="I897" s="376"/>
      <c r="J897" s="376"/>
      <c r="K897" s="376"/>
      <c r="L897" s="376"/>
      <c r="M897" s="376"/>
      <c r="N897" s="376"/>
      <c r="O897" s="376"/>
      <c r="P897" s="376"/>
      <c r="Q897" s="376"/>
      <c r="R897" s="376"/>
      <c r="S897" s="376"/>
      <c r="T897" s="376"/>
      <c r="U897" s="376"/>
      <c r="V897" s="376"/>
      <c r="W897" s="376"/>
      <c r="X897" s="376"/>
      <c r="Y897" s="376"/>
    </row>
    <row r="898" spans="2:31" x14ac:dyDescent="0.2">
      <c r="B898" s="376" t="s">
        <v>1268</v>
      </c>
      <c r="C898" s="376"/>
      <c r="D898" s="376"/>
      <c r="E898" s="376"/>
      <c r="F898" s="376"/>
      <c r="G898" s="376"/>
      <c r="H898" s="376"/>
      <c r="I898" s="376"/>
      <c r="J898" s="376"/>
      <c r="K898" s="376"/>
      <c r="L898" s="376"/>
      <c r="M898" s="376"/>
      <c r="N898" s="376"/>
      <c r="O898" s="376"/>
      <c r="P898" s="376"/>
      <c r="Q898" s="376"/>
      <c r="R898" s="376"/>
      <c r="S898" s="376"/>
      <c r="T898" s="376"/>
      <c r="U898" s="376"/>
      <c r="V898" s="376"/>
      <c r="W898" s="376"/>
      <c r="X898" s="376"/>
      <c r="Y898" s="376"/>
    </row>
    <row r="899" spans="2:31" x14ac:dyDescent="0.2">
      <c r="B899" s="376" t="s">
        <v>1269</v>
      </c>
      <c r="C899" s="376"/>
      <c r="D899" s="376"/>
      <c r="E899" s="376"/>
      <c r="F899" s="376"/>
      <c r="G899" s="376"/>
      <c r="H899" s="376"/>
      <c r="I899" s="376"/>
      <c r="J899" s="376"/>
      <c r="K899" s="376"/>
      <c r="L899" s="376"/>
      <c r="M899" s="376"/>
      <c r="N899" s="376"/>
      <c r="O899" s="376"/>
      <c r="P899" s="376"/>
      <c r="Q899" s="376"/>
      <c r="R899" s="376"/>
      <c r="S899" s="376"/>
      <c r="T899" s="376"/>
      <c r="U899" s="376"/>
      <c r="V899" s="376"/>
      <c r="W899" s="376"/>
      <c r="X899" s="376"/>
      <c r="Y899" s="376"/>
    </row>
    <row r="900" spans="2:31" x14ac:dyDescent="0.2">
      <c r="B900" s="376" t="s">
        <v>1270</v>
      </c>
      <c r="C900" s="376"/>
      <c r="D900" s="376"/>
      <c r="E900" s="376"/>
      <c r="F900" s="376"/>
      <c r="G900" s="376"/>
      <c r="H900" s="376"/>
      <c r="I900" s="376"/>
      <c r="J900" s="376"/>
      <c r="K900" s="376"/>
      <c r="L900" s="376"/>
      <c r="M900" s="376"/>
      <c r="N900" s="376"/>
      <c r="O900" s="376"/>
      <c r="P900" s="376"/>
      <c r="Q900" s="376"/>
      <c r="R900" s="376"/>
      <c r="S900" s="376"/>
      <c r="T900" s="376"/>
      <c r="U900" s="376"/>
      <c r="V900" s="376"/>
      <c r="W900" s="376"/>
      <c r="X900" s="376"/>
      <c r="Y900" s="376"/>
    </row>
    <row r="901" spans="2:31" x14ac:dyDescent="0.2">
      <c r="B901" s="468" t="s">
        <v>1271</v>
      </c>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c r="Y901" s="468"/>
      <c r="Z901" s="468"/>
      <c r="AA901" s="468"/>
      <c r="AB901" s="468"/>
      <c r="AC901" s="468"/>
      <c r="AD901" s="468"/>
      <c r="AE901" s="468"/>
    </row>
    <row r="902" spans="2:31" x14ac:dyDescent="0.2">
      <c r="B902" s="469" t="s">
        <v>1272</v>
      </c>
      <c r="C902" s="469"/>
      <c r="D902" s="469"/>
      <c r="E902" s="469"/>
      <c r="F902" s="469"/>
      <c r="G902" s="469"/>
      <c r="H902" s="469"/>
      <c r="I902" s="469"/>
      <c r="J902" s="469"/>
      <c r="K902" s="469"/>
      <c r="L902" s="469"/>
      <c r="M902" s="469"/>
      <c r="N902" s="469"/>
      <c r="O902" s="469"/>
      <c r="P902" s="469"/>
      <c r="Q902" s="469"/>
      <c r="R902" s="469"/>
      <c r="S902" s="469"/>
      <c r="T902" s="469"/>
      <c r="U902" s="469"/>
      <c r="V902" s="469"/>
      <c r="W902" s="469"/>
      <c r="X902" s="469"/>
      <c r="Y902" s="469"/>
      <c r="Z902" s="469"/>
      <c r="AA902" s="469"/>
      <c r="AB902" s="469"/>
      <c r="AC902" s="469"/>
      <c r="AD902" s="469"/>
      <c r="AE902" s="469"/>
    </row>
    <row r="903" spans="2:31" x14ac:dyDescent="0.2">
      <c r="B903" s="376"/>
      <c r="C903" s="376"/>
      <c r="D903" s="376"/>
      <c r="E903" s="376"/>
      <c r="F903" s="376"/>
      <c r="G903" s="376"/>
      <c r="H903" s="376"/>
      <c r="I903" s="376"/>
      <c r="J903" s="376"/>
      <c r="K903" s="376"/>
      <c r="L903" s="376"/>
      <c r="M903" s="376"/>
      <c r="N903" s="376"/>
      <c r="O903" s="376"/>
      <c r="P903" s="376"/>
      <c r="Q903" s="376"/>
      <c r="R903" s="376"/>
      <c r="S903" s="376"/>
      <c r="T903" s="376"/>
      <c r="U903" s="376"/>
      <c r="V903" s="376"/>
      <c r="W903" s="376"/>
      <c r="X903" s="376"/>
      <c r="Y903" s="376"/>
    </row>
    <row r="904" spans="2:31" x14ac:dyDescent="0.2">
      <c r="C904" s="376" t="s">
        <v>1200</v>
      </c>
      <c r="D904" s="376"/>
      <c r="E904" s="376"/>
      <c r="F904" s="376"/>
      <c r="G904" s="376"/>
      <c r="H904" s="376"/>
      <c r="I904" s="376"/>
      <c r="J904" s="376"/>
      <c r="K904" s="376"/>
      <c r="L904" s="376"/>
      <c r="M904" s="376"/>
      <c r="N904" s="376"/>
      <c r="O904" s="376"/>
      <c r="P904" s="376"/>
      <c r="Q904" s="376"/>
      <c r="R904" s="376"/>
      <c r="S904" s="376"/>
      <c r="T904" s="376"/>
      <c r="U904" s="376"/>
      <c r="V904" s="376"/>
      <c r="W904" s="376"/>
      <c r="X904" s="376"/>
      <c r="Y904" s="376"/>
    </row>
    <row r="905" spans="2:31" x14ac:dyDescent="0.2">
      <c r="B905" s="376" t="s">
        <v>1201</v>
      </c>
      <c r="C905" s="376"/>
      <c r="D905" s="376"/>
      <c r="E905" s="376"/>
      <c r="F905" s="376"/>
      <c r="G905" s="376"/>
      <c r="H905" s="376"/>
      <c r="I905" s="376"/>
      <c r="J905" s="376"/>
      <c r="K905" s="376"/>
      <c r="L905" s="376"/>
      <c r="M905" s="376"/>
      <c r="N905" s="376"/>
      <c r="O905" s="376"/>
      <c r="P905" s="376"/>
      <c r="Q905" s="376"/>
      <c r="R905" s="376"/>
      <c r="S905" s="376"/>
      <c r="T905" s="376"/>
      <c r="U905" s="376"/>
      <c r="V905" s="376"/>
      <c r="W905" s="376"/>
      <c r="X905" s="376"/>
      <c r="Y905" s="376"/>
    </row>
    <row r="906" spans="2:31" x14ac:dyDescent="0.2">
      <c r="B906" s="376" t="s">
        <v>1202</v>
      </c>
      <c r="C906" s="376"/>
      <c r="D906" s="376"/>
      <c r="E906" s="376"/>
      <c r="F906" s="376"/>
      <c r="G906" s="376"/>
      <c r="H906" s="376"/>
      <c r="I906" s="376"/>
      <c r="J906" s="376"/>
      <c r="K906" s="376"/>
      <c r="L906" s="376"/>
      <c r="M906" s="376"/>
      <c r="N906" s="376"/>
      <c r="O906" s="376"/>
      <c r="P906" s="376"/>
      <c r="Q906" s="376"/>
      <c r="R906" s="376"/>
      <c r="S906" s="376"/>
      <c r="T906" s="376"/>
      <c r="U906" s="376"/>
      <c r="V906" s="376"/>
      <c r="W906" s="376"/>
      <c r="X906" s="376"/>
      <c r="Y906" s="376"/>
    </row>
    <row r="907" spans="2:31" x14ac:dyDescent="0.2">
      <c r="B907" s="376" t="s">
        <v>1273</v>
      </c>
      <c r="C907" s="376"/>
      <c r="D907" s="376"/>
      <c r="E907" s="376"/>
      <c r="F907" s="376"/>
      <c r="G907" s="376"/>
      <c r="H907" s="376"/>
      <c r="I907" s="376"/>
      <c r="J907" s="376"/>
      <c r="K907" s="376"/>
      <c r="L907" s="376"/>
      <c r="M907" s="376"/>
      <c r="N907" s="376"/>
      <c r="O907" s="376"/>
      <c r="P907" s="376"/>
      <c r="Q907" s="376"/>
      <c r="R907" s="376"/>
      <c r="S907" s="376"/>
      <c r="T907" s="376"/>
      <c r="U907" s="376"/>
      <c r="V907" s="376"/>
      <c r="W907" s="376"/>
      <c r="X907" s="376"/>
      <c r="Y907" s="376"/>
    </row>
    <row r="908" spans="2:31" x14ac:dyDescent="0.2">
      <c r="C908" s="376" t="s">
        <v>1274</v>
      </c>
      <c r="D908" s="376"/>
      <c r="E908" s="376"/>
      <c r="F908" s="376"/>
      <c r="G908" s="376"/>
      <c r="H908" s="376"/>
      <c r="I908" s="376"/>
      <c r="J908" s="376"/>
      <c r="K908" s="376"/>
      <c r="L908" s="376"/>
      <c r="M908" s="376"/>
      <c r="N908" s="376"/>
      <c r="O908" s="376"/>
      <c r="P908" s="376"/>
      <c r="Q908" s="376"/>
      <c r="R908" s="376"/>
      <c r="S908" s="376"/>
      <c r="T908" s="376"/>
      <c r="U908" s="376"/>
      <c r="V908" s="376"/>
      <c r="W908" s="376"/>
      <c r="X908" s="376"/>
      <c r="Y908" s="376"/>
    </row>
    <row r="909" spans="2:31" x14ac:dyDescent="0.2">
      <c r="C909" s="376"/>
      <c r="D909" s="376"/>
      <c r="E909" s="376"/>
      <c r="F909" s="376"/>
      <c r="G909" s="376"/>
      <c r="H909" s="376"/>
      <c r="I909" s="376"/>
      <c r="J909" s="376"/>
      <c r="K909" s="376"/>
      <c r="L909" s="376"/>
      <c r="M909" s="376"/>
      <c r="N909" s="376"/>
      <c r="O909" s="376"/>
      <c r="P909" s="376"/>
      <c r="Q909" s="376"/>
      <c r="R909" s="376"/>
      <c r="S909" s="376"/>
      <c r="T909" s="376"/>
      <c r="U909" s="376"/>
      <c r="V909" s="376"/>
      <c r="W909" s="376"/>
      <c r="X909" s="376"/>
      <c r="Y909" s="376"/>
    </row>
    <row r="910" spans="2:31" x14ac:dyDescent="0.2">
      <c r="B910" s="448" t="s">
        <v>1275</v>
      </c>
      <c r="C910" s="448"/>
      <c r="D910" s="448"/>
      <c r="E910" s="448"/>
      <c r="F910" s="448"/>
      <c r="G910" s="448"/>
      <c r="H910" s="448"/>
      <c r="I910" s="448"/>
      <c r="J910" s="448"/>
      <c r="K910" s="448"/>
      <c r="L910" s="448"/>
      <c r="M910" s="448"/>
      <c r="N910" s="448"/>
      <c r="O910" s="448"/>
      <c r="P910" s="448"/>
      <c r="Q910" s="448"/>
      <c r="R910" s="448"/>
      <c r="S910" s="448"/>
      <c r="T910" s="448"/>
      <c r="U910" s="448"/>
      <c r="V910" s="448"/>
      <c r="W910" s="448"/>
      <c r="X910" s="448"/>
      <c r="Y910" s="376"/>
    </row>
    <row r="911" spans="2:31" x14ac:dyDescent="0.2">
      <c r="B911" s="448" t="s">
        <v>1276</v>
      </c>
      <c r="C911" s="448"/>
      <c r="D911" s="448"/>
      <c r="E911" s="448"/>
      <c r="F911" s="448"/>
      <c r="G911" s="448"/>
      <c r="H911" s="448"/>
      <c r="I911" s="448"/>
      <c r="J911" s="448"/>
      <c r="K911" s="448"/>
      <c r="L911" s="448"/>
      <c r="M911" s="448"/>
      <c r="N911" s="448"/>
      <c r="O911" s="448"/>
      <c r="P911" s="448"/>
      <c r="Q911" s="448"/>
      <c r="R911" s="448"/>
      <c r="S911" s="448"/>
      <c r="T911" s="448"/>
      <c r="U911" s="448"/>
      <c r="V911" s="448"/>
      <c r="W911" s="448"/>
      <c r="X911" s="448"/>
      <c r="Y911" s="376"/>
    </row>
    <row r="912" spans="2:31" x14ac:dyDescent="0.2">
      <c r="B912" s="376" t="s">
        <v>1090</v>
      </c>
      <c r="C912" s="376"/>
      <c r="D912" s="376"/>
      <c r="E912" s="376"/>
      <c r="F912" s="376"/>
      <c r="G912" s="376"/>
      <c r="H912" s="376"/>
      <c r="I912" s="376"/>
      <c r="J912" s="376"/>
      <c r="K912" s="376"/>
      <c r="L912" s="376"/>
      <c r="M912" s="376"/>
      <c r="N912" s="376"/>
      <c r="O912" s="376"/>
      <c r="P912" s="376"/>
      <c r="Q912" s="376"/>
      <c r="R912" s="376"/>
      <c r="S912" s="376"/>
      <c r="T912" s="376"/>
      <c r="U912" s="376"/>
      <c r="V912" s="376"/>
      <c r="W912" s="376"/>
      <c r="X912" s="376"/>
      <c r="Y912" s="376"/>
    </row>
    <row r="913" spans="2:25" ht="12.75" customHeight="1" x14ac:dyDescent="0.2">
      <c r="B913" s="491" t="s">
        <v>1868</v>
      </c>
      <c r="C913" s="491"/>
      <c r="D913" s="491"/>
      <c r="E913" s="502" t="s">
        <v>1872</v>
      </c>
      <c r="F913" s="503"/>
      <c r="G913" s="503"/>
      <c r="H913" s="503"/>
      <c r="I913" s="503"/>
      <c r="J913" s="503"/>
      <c r="K913" s="503"/>
      <c r="L913" s="504"/>
      <c r="M913" s="489" t="s">
        <v>1851</v>
      </c>
      <c r="N913" s="490"/>
      <c r="O913" s="502" t="s">
        <v>1865</v>
      </c>
      <c r="P913" s="503"/>
      <c r="Q913" s="503"/>
      <c r="R913" s="503"/>
      <c r="S913" s="503"/>
      <c r="T913" s="503"/>
      <c r="U913" s="503"/>
      <c r="V913" s="503"/>
      <c r="W913" s="504"/>
      <c r="X913" s="376"/>
    </row>
    <row r="914" spans="2:25" x14ac:dyDescent="0.2">
      <c r="B914" s="491"/>
      <c r="C914" s="491"/>
      <c r="D914" s="491"/>
      <c r="E914" s="505"/>
      <c r="F914" s="506"/>
      <c r="G914" s="506"/>
      <c r="H914" s="506"/>
      <c r="I914" s="506"/>
      <c r="J914" s="506"/>
      <c r="K914" s="506"/>
      <c r="L914" s="507"/>
      <c r="M914" s="490"/>
      <c r="N914" s="490"/>
      <c r="O914" s="505"/>
      <c r="P914" s="506"/>
      <c r="Q914" s="506"/>
      <c r="R914" s="506"/>
      <c r="S914" s="506"/>
      <c r="T914" s="506"/>
      <c r="U914" s="506"/>
      <c r="V914" s="506"/>
      <c r="W914" s="507"/>
      <c r="X914" s="376"/>
    </row>
    <row r="915" spans="2:25" x14ac:dyDescent="0.2">
      <c r="B915" s="491"/>
      <c r="C915" s="491"/>
      <c r="D915" s="491"/>
      <c r="E915" s="505"/>
      <c r="F915" s="506"/>
      <c r="G915" s="506"/>
      <c r="H915" s="506"/>
      <c r="I915" s="506"/>
      <c r="J915" s="506"/>
      <c r="K915" s="506"/>
      <c r="L915" s="507"/>
      <c r="M915" s="490"/>
      <c r="N915" s="490"/>
      <c r="O915" s="505"/>
      <c r="P915" s="506"/>
      <c r="Q915" s="506"/>
      <c r="R915" s="506"/>
      <c r="S915" s="506"/>
      <c r="T915" s="506"/>
      <c r="U915" s="506"/>
      <c r="V915" s="506"/>
      <c r="W915" s="507"/>
      <c r="X915" s="376"/>
    </row>
    <row r="916" spans="2:25" x14ac:dyDescent="0.2">
      <c r="B916" s="491"/>
      <c r="C916" s="491"/>
      <c r="D916" s="491"/>
      <c r="E916" s="505"/>
      <c r="F916" s="506"/>
      <c r="G916" s="506"/>
      <c r="H916" s="506"/>
      <c r="I916" s="506"/>
      <c r="J916" s="506"/>
      <c r="K916" s="506"/>
      <c r="L916" s="507"/>
      <c r="M916" s="490"/>
      <c r="N916" s="490"/>
      <c r="O916" s="505"/>
      <c r="P916" s="506"/>
      <c r="Q916" s="506"/>
      <c r="R916" s="506"/>
      <c r="S916" s="506"/>
      <c r="T916" s="506"/>
      <c r="U916" s="506"/>
      <c r="V916" s="506"/>
      <c r="W916" s="507"/>
      <c r="X916" s="376"/>
    </row>
    <row r="917" spans="2:25" x14ac:dyDescent="0.2">
      <c r="B917" s="491"/>
      <c r="C917" s="491"/>
      <c r="D917" s="491"/>
      <c r="E917" s="505"/>
      <c r="F917" s="506"/>
      <c r="G917" s="506"/>
      <c r="H917" s="506"/>
      <c r="I917" s="506"/>
      <c r="J917" s="506"/>
      <c r="K917" s="506"/>
      <c r="L917" s="507"/>
      <c r="M917" s="490"/>
      <c r="N917" s="490"/>
      <c r="O917" s="508"/>
      <c r="P917" s="509"/>
      <c r="Q917" s="509"/>
      <c r="R917" s="509"/>
      <c r="S917" s="509"/>
      <c r="T917" s="509"/>
      <c r="U917" s="509"/>
      <c r="V917" s="509"/>
      <c r="W917" s="510"/>
      <c r="X917" s="376"/>
    </row>
    <row r="918" spans="2:25" ht="12.75" customHeight="1" x14ac:dyDescent="0.2">
      <c r="B918" s="491"/>
      <c r="C918" s="491"/>
      <c r="D918" s="491"/>
      <c r="E918" s="505"/>
      <c r="F918" s="506"/>
      <c r="G918" s="506"/>
      <c r="H918" s="506"/>
      <c r="I918" s="506"/>
      <c r="J918" s="506"/>
      <c r="K918" s="506"/>
      <c r="L918" s="507"/>
      <c r="M918" s="489" t="s">
        <v>1851</v>
      </c>
      <c r="N918" s="490"/>
      <c r="O918" s="502" t="s">
        <v>1873</v>
      </c>
      <c r="P918" s="503"/>
      <c r="Q918" s="503"/>
      <c r="R918" s="503"/>
      <c r="S918" s="503"/>
      <c r="T918" s="503"/>
      <c r="U918" s="503"/>
      <c r="V918" s="503"/>
      <c r="W918" s="504"/>
      <c r="X918" s="376"/>
    </row>
    <row r="919" spans="2:25" x14ac:dyDescent="0.2">
      <c r="B919" s="491"/>
      <c r="C919" s="491"/>
      <c r="D919" s="491"/>
      <c r="E919" s="505"/>
      <c r="F919" s="506"/>
      <c r="G919" s="506"/>
      <c r="H919" s="506"/>
      <c r="I919" s="506"/>
      <c r="J919" s="506"/>
      <c r="K919" s="506"/>
      <c r="L919" s="507"/>
      <c r="M919" s="490"/>
      <c r="N919" s="490"/>
      <c r="O919" s="505"/>
      <c r="P919" s="506"/>
      <c r="Q919" s="506"/>
      <c r="R919" s="506"/>
      <c r="S919" s="506"/>
      <c r="T919" s="506"/>
      <c r="U919" s="506"/>
      <c r="V919" s="506"/>
      <c r="W919" s="507"/>
      <c r="X919" s="376"/>
    </row>
    <row r="920" spans="2:25" x14ac:dyDescent="0.2">
      <c r="B920" s="491"/>
      <c r="C920" s="491"/>
      <c r="D920" s="491"/>
      <c r="E920" s="505"/>
      <c r="F920" s="506"/>
      <c r="G920" s="506"/>
      <c r="H920" s="506"/>
      <c r="I920" s="506"/>
      <c r="J920" s="506"/>
      <c r="K920" s="506"/>
      <c r="L920" s="507"/>
      <c r="M920" s="490"/>
      <c r="N920" s="490"/>
      <c r="O920" s="505"/>
      <c r="P920" s="506"/>
      <c r="Q920" s="506"/>
      <c r="R920" s="506"/>
      <c r="S920" s="506"/>
      <c r="T920" s="506"/>
      <c r="U920" s="506"/>
      <c r="V920" s="506"/>
      <c r="W920" s="507"/>
      <c r="X920" s="376"/>
    </row>
    <row r="921" spans="2:25" x14ac:dyDescent="0.2">
      <c r="B921" s="491"/>
      <c r="C921" s="491"/>
      <c r="D921" s="491"/>
      <c r="E921" s="505"/>
      <c r="F921" s="506"/>
      <c r="G921" s="506"/>
      <c r="H921" s="506"/>
      <c r="I921" s="506"/>
      <c r="J921" s="506"/>
      <c r="K921" s="506"/>
      <c r="L921" s="507"/>
      <c r="M921" s="490"/>
      <c r="N921" s="490"/>
      <c r="O921" s="508"/>
      <c r="P921" s="509"/>
      <c r="Q921" s="509"/>
      <c r="R921" s="509"/>
      <c r="S921" s="509"/>
      <c r="T921" s="509"/>
      <c r="U921" s="509"/>
      <c r="V921" s="509"/>
      <c r="W921" s="510"/>
      <c r="X921" s="376"/>
    </row>
    <row r="922" spans="2:25" ht="12.75" customHeight="1" x14ac:dyDescent="0.2">
      <c r="B922" s="491"/>
      <c r="C922" s="491"/>
      <c r="D922" s="491"/>
      <c r="E922" s="505"/>
      <c r="F922" s="506"/>
      <c r="G922" s="506"/>
      <c r="H922" s="506"/>
      <c r="I922" s="506"/>
      <c r="J922" s="506"/>
      <c r="K922" s="506"/>
      <c r="L922" s="507"/>
      <c r="M922" s="489" t="s">
        <v>1851</v>
      </c>
      <c r="N922" s="490"/>
      <c r="O922" s="502" t="s">
        <v>1277</v>
      </c>
      <c r="P922" s="503"/>
      <c r="Q922" s="503"/>
      <c r="R922" s="503"/>
      <c r="S922" s="503"/>
      <c r="T922" s="503"/>
      <c r="U922" s="503"/>
      <c r="V922" s="503"/>
      <c r="W922" s="504"/>
      <c r="X922" s="376"/>
    </row>
    <row r="923" spans="2:25" x14ac:dyDescent="0.2">
      <c r="B923" s="491"/>
      <c r="C923" s="491"/>
      <c r="D923" s="491"/>
      <c r="E923" s="505"/>
      <c r="F923" s="506"/>
      <c r="G923" s="506"/>
      <c r="H923" s="506"/>
      <c r="I923" s="506"/>
      <c r="J923" s="506"/>
      <c r="K923" s="506"/>
      <c r="L923" s="507"/>
      <c r="M923" s="489"/>
      <c r="N923" s="490"/>
      <c r="O923" s="505"/>
      <c r="P923" s="506"/>
      <c r="Q923" s="506"/>
      <c r="R923" s="506"/>
      <c r="S923" s="506"/>
      <c r="T923" s="506"/>
      <c r="U923" s="506"/>
      <c r="V923" s="506"/>
      <c r="W923" s="507"/>
      <c r="X923" s="376"/>
    </row>
    <row r="924" spans="2:25" x14ac:dyDescent="0.2">
      <c r="B924" s="491"/>
      <c r="C924" s="491"/>
      <c r="D924" s="491"/>
      <c r="E924" s="505"/>
      <c r="F924" s="506"/>
      <c r="G924" s="506"/>
      <c r="H924" s="506"/>
      <c r="I924" s="506"/>
      <c r="J924" s="506"/>
      <c r="K924" s="506"/>
      <c r="L924" s="507"/>
      <c r="M924" s="489"/>
      <c r="N924" s="490"/>
      <c r="O924" s="505"/>
      <c r="P924" s="506"/>
      <c r="Q924" s="506"/>
      <c r="R924" s="506"/>
      <c r="S924" s="506"/>
      <c r="T924" s="506"/>
      <c r="U924" s="506"/>
      <c r="V924" s="506"/>
      <c r="W924" s="507"/>
      <c r="X924" s="376"/>
    </row>
    <row r="925" spans="2:25" x14ac:dyDescent="0.2">
      <c r="B925" s="491"/>
      <c r="C925" s="491"/>
      <c r="D925" s="491"/>
      <c r="E925" s="505"/>
      <c r="F925" s="506"/>
      <c r="G925" s="506"/>
      <c r="H925" s="506"/>
      <c r="I925" s="506"/>
      <c r="J925" s="506"/>
      <c r="K925" s="506"/>
      <c r="L925" s="507"/>
      <c r="M925" s="490"/>
      <c r="N925" s="490"/>
      <c r="O925" s="505"/>
      <c r="P925" s="506"/>
      <c r="Q925" s="506"/>
      <c r="R925" s="506"/>
      <c r="S925" s="506"/>
      <c r="T925" s="506"/>
      <c r="U925" s="506"/>
      <c r="V925" s="506"/>
      <c r="W925" s="507"/>
      <c r="X925" s="376"/>
    </row>
    <row r="926" spans="2:25" x14ac:dyDescent="0.2">
      <c r="B926" s="491"/>
      <c r="C926" s="491"/>
      <c r="D926" s="491"/>
      <c r="E926" s="505"/>
      <c r="F926" s="506"/>
      <c r="G926" s="506"/>
      <c r="H926" s="506"/>
      <c r="I926" s="506"/>
      <c r="J926" s="506"/>
      <c r="K926" s="506"/>
      <c r="L926" s="507"/>
      <c r="M926" s="490"/>
      <c r="N926" s="490"/>
      <c r="O926" s="505"/>
      <c r="P926" s="506"/>
      <c r="Q926" s="506"/>
      <c r="R926" s="506"/>
      <c r="S926" s="506"/>
      <c r="T926" s="506"/>
      <c r="U926" s="506"/>
      <c r="V926" s="506"/>
      <c r="W926" s="507"/>
      <c r="X926" s="376"/>
    </row>
    <row r="927" spans="2:25" x14ac:dyDescent="0.2">
      <c r="B927" s="491"/>
      <c r="C927" s="491"/>
      <c r="D927" s="491"/>
      <c r="E927" s="508"/>
      <c r="F927" s="509"/>
      <c r="G927" s="509"/>
      <c r="H927" s="509"/>
      <c r="I927" s="509"/>
      <c r="J927" s="509"/>
      <c r="K927" s="509"/>
      <c r="L927" s="510"/>
      <c r="M927" s="490"/>
      <c r="N927" s="490"/>
      <c r="O927" s="508"/>
      <c r="P927" s="509"/>
      <c r="Q927" s="509"/>
      <c r="R927" s="509"/>
      <c r="S927" s="509"/>
      <c r="T927" s="509"/>
      <c r="U927" s="509"/>
      <c r="V927" s="509"/>
      <c r="W927" s="510"/>
      <c r="X927" s="376"/>
    </row>
    <row r="928" spans="2:25" x14ac:dyDescent="0.2">
      <c r="B928" s="376"/>
      <c r="C928" s="376"/>
      <c r="D928" s="376"/>
      <c r="E928" s="376"/>
      <c r="F928" s="376"/>
      <c r="G928" s="376"/>
      <c r="H928" s="376"/>
      <c r="I928" s="376"/>
      <c r="J928" s="376"/>
      <c r="K928" s="376"/>
      <c r="L928" s="376"/>
      <c r="M928" s="376"/>
      <c r="N928" s="376"/>
      <c r="O928" s="376"/>
      <c r="P928" s="376"/>
      <c r="Q928" s="376"/>
      <c r="R928" s="376"/>
      <c r="S928" s="376"/>
      <c r="T928" s="376"/>
      <c r="U928" s="376"/>
      <c r="V928" s="376"/>
      <c r="W928" s="376"/>
      <c r="X928" s="376"/>
      <c r="Y928" s="376"/>
    </row>
    <row r="929" spans="2:38" x14ac:dyDescent="0.2">
      <c r="B929" s="466" t="s">
        <v>1910</v>
      </c>
      <c r="C929" s="466"/>
      <c r="D929" s="466"/>
      <c r="E929" s="466"/>
      <c r="F929" s="466"/>
      <c r="G929" s="466"/>
      <c r="H929" s="466"/>
      <c r="I929" s="466"/>
      <c r="J929" s="466"/>
      <c r="K929" s="466"/>
      <c r="L929" s="466"/>
      <c r="M929" s="466"/>
      <c r="N929" s="466"/>
      <c r="O929" s="466"/>
      <c r="P929" s="466"/>
      <c r="Q929" s="466"/>
      <c r="R929" s="466"/>
      <c r="S929" s="466"/>
      <c r="T929" s="466"/>
      <c r="U929" s="466"/>
      <c r="V929" s="466"/>
      <c r="W929" s="466"/>
      <c r="X929" s="466"/>
      <c r="Y929" s="466"/>
      <c r="Z929" s="466"/>
      <c r="AA929" s="466"/>
      <c r="AB929" s="466"/>
      <c r="AC929" s="466"/>
      <c r="AD929" s="466"/>
      <c r="AE929" s="466"/>
    </row>
    <row r="930" spans="2:38" x14ac:dyDescent="0.2">
      <c r="B930" s="467" t="s">
        <v>943</v>
      </c>
      <c r="C930" s="467"/>
      <c r="D930" s="467"/>
      <c r="E930" s="467"/>
      <c r="F930" s="467"/>
      <c r="G930" s="467"/>
      <c r="H930" s="467"/>
      <c r="I930" s="467"/>
      <c r="J930" s="467"/>
      <c r="K930" s="467"/>
      <c r="L930" s="467"/>
      <c r="M930" s="467"/>
      <c r="N930" s="467"/>
      <c r="O930" s="467"/>
      <c r="P930" s="467"/>
      <c r="Q930" s="467"/>
      <c r="R930" s="467"/>
      <c r="S930" s="467"/>
      <c r="T930" s="467"/>
      <c r="U930" s="467"/>
      <c r="V930" s="467"/>
      <c r="W930" s="467"/>
      <c r="X930" s="467"/>
      <c r="Y930" s="467"/>
      <c r="Z930" s="467"/>
      <c r="AA930" s="467"/>
      <c r="AB930" s="467"/>
      <c r="AC930" s="467"/>
      <c r="AD930" s="467"/>
      <c r="AE930" s="467"/>
    </row>
    <row r="931" spans="2:38" x14ac:dyDescent="0.2">
      <c r="B931" s="376"/>
      <c r="C931" s="376"/>
      <c r="D931" s="376"/>
      <c r="E931" s="376"/>
      <c r="F931" s="376"/>
      <c r="G931" s="376"/>
      <c r="H931" s="376"/>
      <c r="I931" s="376"/>
      <c r="J931" s="376"/>
      <c r="K931" s="376"/>
      <c r="L931" s="376"/>
      <c r="M931" s="376"/>
      <c r="N931" s="376"/>
      <c r="O931" s="376"/>
      <c r="P931" s="376"/>
      <c r="Q931" s="376"/>
      <c r="R931" s="376"/>
      <c r="S931" s="376"/>
      <c r="T931" s="376"/>
      <c r="U931" s="376"/>
      <c r="V931" s="376"/>
      <c r="W931" s="376"/>
      <c r="X931" s="376"/>
      <c r="Y931" s="376"/>
    </row>
    <row r="932" spans="2:38" x14ac:dyDescent="0.2">
      <c r="D932" s="376"/>
      <c r="E932" s="376"/>
      <c r="F932" s="376"/>
      <c r="G932" s="376"/>
      <c r="H932" s="376"/>
      <c r="I932" s="376"/>
      <c r="J932" s="376"/>
      <c r="K932" s="376"/>
      <c r="L932" s="376"/>
      <c r="M932" s="376"/>
      <c r="N932" s="376"/>
      <c r="O932" s="376"/>
      <c r="P932" s="376"/>
      <c r="Q932" s="376"/>
      <c r="R932" s="376"/>
      <c r="S932" s="376"/>
      <c r="T932" s="376"/>
      <c r="U932" s="376"/>
      <c r="V932" s="376"/>
      <c r="W932" s="376"/>
      <c r="X932" s="376"/>
      <c r="Y932" s="376"/>
      <c r="Z932" s="376"/>
      <c r="AA932" s="376"/>
      <c r="AB932" s="376"/>
      <c r="AD932" s="376"/>
      <c r="AK932" s="377"/>
      <c r="AL932" s="376"/>
    </row>
    <row r="933" spans="2:38" ht="12.75" customHeight="1" x14ac:dyDescent="0.2">
      <c r="B933" s="513" t="s">
        <v>1278</v>
      </c>
      <c r="C933" s="500" t="s">
        <v>1874</v>
      </c>
      <c r="D933" s="500" t="s">
        <v>1876</v>
      </c>
      <c r="E933" s="606" t="s">
        <v>1897</v>
      </c>
      <c r="F933" s="607"/>
      <c r="G933" s="607"/>
      <c r="H933" s="607"/>
      <c r="I933" s="608" t="s">
        <v>1284</v>
      </c>
      <c r="J933" s="608"/>
      <c r="K933" s="608"/>
      <c r="L933" s="608"/>
      <c r="M933" s="608" t="s">
        <v>1898</v>
      </c>
      <c r="N933" s="608"/>
      <c r="O933" s="608"/>
      <c r="P933" s="421"/>
      <c r="Q933" s="605" t="s">
        <v>1901</v>
      </c>
      <c r="R933" s="605"/>
      <c r="S933" s="511" t="s">
        <v>1902</v>
      </c>
      <c r="T933" s="511" t="s">
        <v>1903</v>
      </c>
      <c r="U933" s="511"/>
      <c r="V933" s="512" t="s">
        <v>1904</v>
      </c>
      <c r="W933" s="512"/>
      <c r="X933" s="512"/>
      <c r="Y933" s="512"/>
      <c r="Z933" s="376"/>
      <c r="AA933" s="377"/>
      <c r="AB933" s="376"/>
      <c r="AC933" s="512" t="s">
        <v>1900</v>
      </c>
      <c r="AD933" s="512"/>
      <c r="AE933" s="512"/>
      <c r="AI933" s="376"/>
      <c r="AJ933" s="376"/>
    </row>
    <row r="934" spans="2:38" x14ac:dyDescent="0.2">
      <c r="B934" s="513"/>
      <c r="C934" s="513"/>
      <c r="D934" s="500"/>
      <c r="E934" s="606"/>
      <c r="F934" s="607"/>
      <c r="G934" s="607"/>
      <c r="H934" s="607"/>
      <c r="I934" s="608"/>
      <c r="J934" s="608"/>
      <c r="K934" s="608"/>
      <c r="L934" s="608"/>
      <c r="M934" s="608"/>
      <c r="N934" s="608"/>
      <c r="O934" s="608"/>
      <c r="P934" s="421"/>
      <c r="Q934" s="605"/>
      <c r="R934" s="605"/>
      <c r="S934" s="511"/>
      <c r="T934" s="511"/>
      <c r="U934" s="511"/>
      <c r="V934" s="512"/>
      <c r="W934" s="512"/>
      <c r="X934" s="512"/>
      <c r="Y934" s="512"/>
      <c r="Z934" s="376"/>
      <c r="AA934" s="376"/>
      <c r="AB934" s="376"/>
      <c r="AC934" s="512"/>
      <c r="AD934" s="512"/>
      <c r="AE934" s="512"/>
      <c r="AI934" s="377"/>
      <c r="AJ934" s="376"/>
    </row>
    <row r="935" spans="2:38" x14ac:dyDescent="0.2">
      <c r="B935" s="513"/>
      <c r="C935" s="513"/>
      <c r="D935" s="500"/>
      <c r="E935" s="606"/>
      <c r="F935" s="607"/>
      <c r="G935" s="607"/>
      <c r="H935" s="607"/>
      <c r="I935" s="608"/>
      <c r="J935" s="608"/>
      <c r="K935" s="608"/>
      <c r="L935" s="608"/>
      <c r="M935" s="608"/>
      <c r="N935" s="608"/>
      <c r="O935" s="608"/>
      <c r="P935" s="421"/>
      <c r="Q935" s="605"/>
      <c r="R935" s="605"/>
      <c r="S935" s="511"/>
      <c r="T935" s="511"/>
      <c r="U935" s="511"/>
      <c r="V935" s="512"/>
      <c r="W935" s="512"/>
      <c r="X935" s="512"/>
      <c r="Y935" s="512"/>
      <c r="Z935" s="376"/>
      <c r="AA935" s="376"/>
      <c r="AB935" s="376"/>
      <c r="AC935" s="512"/>
      <c r="AD935" s="512"/>
      <c r="AE935" s="512"/>
      <c r="AI935" s="376"/>
      <c r="AJ935" s="376"/>
    </row>
    <row r="936" spans="2:38" x14ac:dyDescent="0.2">
      <c r="B936" s="513"/>
      <c r="C936" s="513"/>
      <c r="D936" s="500"/>
      <c r="E936" s="606"/>
      <c r="F936" s="607"/>
      <c r="G936" s="607"/>
      <c r="H936" s="607"/>
      <c r="I936" s="608"/>
      <c r="J936" s="608"/>
      <c r="K936" s="608"/>
      <c r="L936" s="608"/>
      <c r="M936" s="608"/>
      <c r="N936" s="608"/>
      <c r="O936" s="608"/>
      <c r="P936" s="421"/>
      <c r="Q936" s="605"/>
      <c r="R936" s="605"/>
      <c r="S936" s="511"/>
      <c r="T936" s="511"/>
      <c r="U936" s="511"/>
      <c r="V936" s="512"/>
      <c r="W936" s="512"/>
      <c r="X936" s="512"/>
      <c r="Y936" s="512"/>
      <c r="Z936" s="376"/>
      <c r="AA936" s="376"/>
      <c r="AB936" s="376"/>
      <c r="AC936" s="512"/>
      <c r="AD936" s="512"/>
      <c r="AE936" s="512"/>
      <c r="AI936" s="376"/>
      <c r="AJ936" s="376"/>
    </row>
    <row r="937" spans="2:38" x14ac:dyDescent="0.2">
      <c r="B937" s="513"/>
      <c r="C937" s="513"/>
      <c r="D937" s="500"/>
      <c r="E937" s="606"/>
      <c r="F937" s="607"/>
      <c r="G937" s="607"/>
      <c r="H937" s="607"/>
      <c r="I937" s="608"/>
      <c r="J937" s="608"/>
      <c r="K937" s="608"/>
      <c r="L937" s="608"/>
      <c r="M937" s="608"/>
      <c r="N937" s="608"/>
      <c r="O937" s="608"/>
      <c r="P937" s="421"/>
      <c r="Q937" s="605"/>
      <c r="R937" s="605"/>
      <c r="S937" s="511"/>
      <c r="T937" s="511"/>
      <c r="U937" s="511"/>
      <c r="V937" s="512"/>
      <c r="W937" s="512"/>
      <c r="X937" s="512"/>
      <c r="Y937" s="512"/>
      <c r="Z937" s="376"/>
      <c r="AA937" s="376"/>
      <c r="AB937" s="376"/>
      <c r="AC937" s="512"/>
      <c r="AD937" s="512"/>
      <c r="AE937" s="512"/>
      <c r="AI937" s="376"/>
      <c r="AJ937" s="376"/>
    </row>
    <row r="938" spans="2:38" x14ac:dyDescent="0.2">
      <c r="B938" s="513"/>
      <c r="C938" s="513"/>
      <c r="D938" s="500"/>
      <c r="E938" s="606"/>
      <c r="F938" s="607"/>
      <c r="G938" s="607"/>
      <c r="H938" s="607"/>
      <c r="I938" s="608"/>
      <c r="J938" s="608"/>
      <c r="K938" s="608"/>
      <c r="L938" s="608"/>
      <c r="M938" s="608"/>
      <c r="N938" s="608"/>
      <c r="O938" s="608"/>
      <c r="P938" s="421"/>
      <c r="Q938" s="605"/>
      <c r="R938" s="605"/>
      <c r="S938" s="511"/>
      <c r="T938" s="511"/>
      <c r="U938" s="511"/>
      <c r="V938" s="512"/>
      <c r="W938" s="512"/>
      <c r="X938" s="512"/>
      <c r="Y938" s="512"/>
      <c r="Z938" s="376"/>
      <c r="AA938" s="376"/>
      <c r="AB938" s="376"/>
      <c r="AC938" s="512"/>
      <c r="AD938" s="512"/>
      <c r="AE938" s="512"/>
      <c r="AI938" s="376"/>
      <c r="AJ938" s="376"/>
    </row>
    <row r="939" spans="2:38" x14ac:dyDescent="0.2">
      <c r="B939" s="513"/>
      <c r="C939" s="513"/>
      <c r="D939" s="500"/>
      <c r="E939" s="606"/>
      <c r="F939" s="607"/>
      <c r="G939" s="607"/>
      <c r="H939" s="607"/>
      <c r="I939" s="608"/>
      <c r="J939" s="608"/>
      <c r="K939" s="608"/>
      <c r="L939" s="608"/>
      <c r="M939" s="608"/>
      <c r="N939" s="608"/>
      <c r="O939" s="608"/>
      <c r="P939" s="421"/>
      <c r="Q939" s="605"/>
      <c r="R939" s="605"/>
      <c r="S939" s="511"/>
      <c r="T939" s="511"/>
      <c r="U939" s="511"/>
      <c r="V939" s="512"/>
      <c r="W939" s="512"/>
      <c r="X939" s="512"/>
      <c r="Y939" s="512"/>
      <c r="Z939" s="376"/>
      <c r="AA939" s="376"/>
      <c r="AB939" s="376"/>
      <c r="AC939" s="512"/>
      <c r="AD939" s="512"/>
      <c r="AE939" s="512"/>
      <c r="AI939" s="376"/>
      <c r="AJ939" s="376"/>
    </row>
    <row r="940" spans="2:38" x14ac:dyDescent="0.2">
      <c r="B940" s="513"/>
      <c r="C940" s="513"/>
      <c r="D940" s="500"/>
      <c r="E940" s="606"/>
      <c r="F940" s="607"/>
      <c r="G940" s="607"/>
      <c r="H940" s="607"/>
      <c r="I940" s="608"/>
      <c r="J940" s="608"/>
      <c r="K940" s="608"/>
      <c r="L940" s="608"/>
      <c r="M940" s="608"/>
      <c r="N940" s="608"/>
      <c r="O940" s="608"/>
      <c r="P940" s="421"/>
      <c r="Q940" s="605"/>
      <c r="R940" s="605"/>
      <c r="S940" s="511"/>
      <c r="T940" s="511"/>
      <c r="U940" s="511"/>
      <c r="V940" s="512"/>
      <c r="W940" s="512"/>
      <c r="X940" s="512"/>
      <c r="Y940" s="512"/>
      <c r="Z940" s="376"/>
      <c r="AA940" s="376"/>
      <c r="AB940" s="376"/>
      <c r="AC940" s="512"/>
      <c r="AD940" s="512"/>
      <c r="AE940" s="512"/>
      <c r="AI940" s="376"/>
      <c r="AJ940" s="376"/>
    </row>
    <row r="941" spans="2:38" x14ac:dyDescent="0.2">
      <c r="B941" s="513"/>
      <c r="C941" s="513"/>
      <c r="D941" s="500"/>
      <c r="E941" s="606"/>
      <c r="F941" s="607"/>
      <c r="G941" s="607"/>
      <c r="H941" s="607"/>
      <c r="I941" s="608"/>
      <c r="J941" s="608"/>
      <c r="K941" s="608"/>
      <c r="L941" s="608"/>
      <c r="M941" s="608"/>
      <c r="N941" s="608"/>
      <c r="O941" s="608"/>
      <c r="P941" s="421"/>
      <c r="Q941" s="605"/>
      <c r="R941" s="605"/>
      <c r="S941" s="511"/>
      <c r="T941" s="511"/>
      <c r="U941" s="511"/>
      <c r="V941" s="512"/>
      <c r="W941" s="512"/>
      <c r="X941" s="512"/>
      <c r="Y941" s="512"/>
      <c r="Z941" s="376"/>
      <c r="AC941" s="512"/>
      <c r="AD941" s="512"/>
      <c r="AE941" s="512"/>
      <c r="AI941" s="376"/>
      <c r="AJ941" s="376"/>
    </row>
    <row r="942" spans="2:38" x14ac:dyDescent="0.2">
      <c r="B942" s="513"/>
      <c r="C942" s="513"/>
      <c r="D942" s="500"/>
      <c r="E942" s="606"/>
      <c r="F942" s="607"/>
      <c r="G942" s="607"/>
      <c r="H942" s="607"/>
      <c r="I942" s="608"/>
      <c r="J942" s="608"/>
      <c r="K942" s="608"/>
      <c r="L942" s="608"/>
      <c r="M942" s="608"/>
      <c r="N942" s="608"/>
      <c r="O942" s="608"/>
      <c r="P942" s="421"/>
      <c r="Q942" s="605"/>
      <c r="R942" s="605"/>
      <c r="S942" s="511"/>
      <c r="T942" s="511"/>
      <c r="U942" s="511"/>
      <c r="V942" s="512"/>
      <c r="W942" s="512"/>
      <c r="X942" s="512"/>
      <c r="Y942" s="512"/>
      <c r="Z942" s="376"/>
      <c r="AC942" s="512"/>
      <c r="AD942" s="512"/>
      <c r="AE942" s="512"/>
      <c r="AI942" s="376"/>
      <c r="AJ942" s="376"/>
    </row>
    <row r="943" spans="2:38" x14ac:dyDescent="0.2">
      <c r="B943" s="513"/>
      <c r="C943" s="513"/>
      <c r="D943" s="500"/>
      <c r="E943" s="606"/>
      <c r="F943" s="607"/>
      <c r="G943" s="607"/>
      <c r="H943" s="607"/>
      <c r="I943" s="608"/>
      <c r="J943" s="608"/>
      <c r="K943" s="608"/>
      <c r="L943" s="608"/>
      <c r="M943" s="608"/>
      <c r="N943" s="608"/>
      <c r="O943" s="608"/>
      <c r="P943" s="421"/>
      <c r="Q943" s="605"/>
      <c r="R943" s="605"/>
      <c r="S943" s="511"/>
      <c r="T943" s="511"/>
      <c r="U943" s="511"/>
      <c r="V943" s="512"/>
      <c r="W943" s="512"/>
      <c r="X943" s="512"/>
      <c r="Y943" s="512"/>
      <c r="Z943" s="376"/>
      <c r="AC943" s="512"/>
      <c r="AD943" s="512"/>
      <c r="AE943" s="512"/>
      <c r="AI943" s="376"/>
      <c r="AJ943" s="376"/>
    </row>
    <row r="944" spans="2:38" x14ac:dyDescent="0.2">
      <c r="B944" s="513"/>
      <c r="C944" s="513"/>
      <c r="D944" s="500"/>
      <c r="E944" s="606"/>
      <c r="F944" s="607"/>
      <c r="G944" s="607"/>
      <c r="H944" s="607"/>
      <c r="I944" s="608"/>
      <c r="J944" s="608"/>
      <c r="K944" s="608"/>
      <c r="L944" s="608"/>
      <c r="M944" s="608"/>
      <c r="N944" s="608"/>
      <c r="O944" s="608"/>
      <c r="P944" s="421"/>
      <c r="Q944" s="605"/>
      <c r="R944" s="605"/>
      <c r="S944" s="511"/>
      <c r="T944" s="511"/>
      <c r="U944" s="511"/>
      <c r="V944" s="512"/>
      <c r="W944" s="512"/>
      <c r="X944" s="512"/>
      <c r="Y944" s="512"/>
      <c r="Z944" s="376"/>
      <c r="AC944" s="512"/>
      <c r="AD944" s="512"/>
      <c r="AE944" s="512"/>
      <c r="AI944" s="376"/>
      <c r="AJ944" s="376"/>
    </row>
    <row r="945" spans="2:36" ht="12.75" customHeight="1" x14ac:dyDescent="0.2">
      <c r="B945" s="513"/>
      <c r="C945" s="513"/>
      <c r="D945" s="500" t="s">
        <v>1877</v>
      </c>
      <c r="E945" s="526" t="s">
        <v>1899</v>
      </c>
      <c r="F945" s="527"/>
      <c r="G945" s="527"/>
      <c r="H945" s="527"/>
      <c r="I945" s="605" t="s">
        <v>1892</v>
      </c>
      <c r="J945" s="605"/>
      <c r="K945" s="605"/>
      <c r="L945" s="605"/>
      <c r="M945" s="605"/>
      <c r="N945" s="605"/>
      <c r="O945" s="605"/>
      <c r="P945" s="425"/>
      <c r="Q945" s="608" t="s">
        <v>1907</v>
      </c>
      <c r="R945" s="605" t="s">
        <v>1906</v>
      </c>
      <c r="S945" s="605"/>
      <c r="T945" s="605"/>
      <c r="U945" s="605"/>
      <c r="V945" s="605" t="s">
        <v>1905</v>
      </c>
      <c r="W945" s="605"/>
      <c r="X945" s="605"/>
      <c r="Y945" s="605"/>
      <c r="Z945" s="376"/>
      <c r="AC945" s="512"/>
      <c r="AD945" s="512"/>
      <c r="AE945" s="512"/>
      <c r="AI945" s="376"/>
      <c r="AJ945" s="376"/>
    </row>
    <row r="946" spans="2:36" x14ac:dyDescent="0.2">
      <c r="B946" s="513"/>
      <c r="C946" s="513"/>
      <c r="D946" s="500"/>
      <c r="E946" s="526"/>
      <c r="F946" s="527"/>
      <c r="G946" s="527"/>
      <c r="H946" s="527"/>
      <c r="I946" s="605"/>
      <c r="J946" s="605"/>
      <c r="K946" s="605"/>
      <c r="L946" s="605"/>
      <c r="M946" s="605"/>
      <c r="N946" s="605"/>
      <c r="O946" s="605"/>
      <c r="P946" s="425"/>
      <c r="Q946" s="608"/>
      <c r="R946" s="605"/>
      <c r="S946" s="605"/>
      <c r="T946" s="605"/>
      <c r="U946" s="605"/>
      <c r="V946" s="605"/>
      <c r="W946" s="605"/>
      <c r="X946" s="605"/>
      <c r="Y946" s="605"/>
      <c r="Z946" s="376"/>
      <c r="AC946" s="512"/>
      <c r="AD946" s="512"/>
      <c r="AE946" s="512"/>
      <c r="AI946" s="377"/>
      <c r="AJ946" s="376"/>
    </row>
    <row r="947" spans="2:36" x14ac:dyDescent="0.2">
      <c r="B947" s="513"/>
      <c r="C947" s="513"/>
      <c r="D947" s="500"/>
      <c r="E947" s="526"/>
      <c r="F947" s="527"/>
      <c r="G947" s="527"/>
      <c r="H947" s="527"/>
      <c r="I947" s="605"/>
      <c r="J947" s="605"/>
      <c r="K947" s="605"/>
      <c r="L947" s="605"/>
      <c r="M947" s="605"/>
      <c r="N947" s="605"/>
      <c r="O947" s="605"/>
      <c r="P947" s="425"/>
      <c r="Q947" s="608"/>
      <c r="R947" s="605"/>
      <c r="S947" s="605"/>
      <c r="T947" s="605"/>
      <c r="U947" s="605"/>
      <c r="V947" s="605"/>
      <c r="W947" s="605"/>
      <c r="X947" s="605"/>
      <c r="Y947" s="605"/>
      <c r="Z947" s="376"/>
      <c r="AC947" s="512"/>
      <c r="AD947" s="512"/>
      <c r="AE947" s="512"/>
      <c r="AI947" s="376"/>
      <c r="AJ947" s="376"/>
    </row>
    <row r="948" spans="2:36" x14ac:dyDescent="0.2">
      <c r="B948" s="513"/>
      <c r="C948" s="513"/>
      <c r="D948" s="500"/>
      <c r="E948" s="526"/>
      <c r="F948" s="527"/>
      <c r="G948" s="527"/>
      <c r="H948" s="527"/>
      <c r="I948" s="605"/>
      <c r="J948" s="605"/>
      <c r="K948" s="605"/>
      <c r="L948" s="605"/>
      <c r="M948" s="605"/>
      <c r="N948" s="605"/>
      <c r="O948" s="605"/>
      <c r="P948" s="425"/>
      <c r="Q948" s="608"/>
      <c r="R948" s="605"/>
      <c r="S948" s="605"/>
      <c r="T948" s="605"/>
      <c r="U948" s="605"/>
      <c r="V948" s="605"/>
      <c r="W948" s="605"/>
      <c r="X948" s="605"/>
      <c r="Y948" s="605"/>
      <c r="Z948" s="376"/>
      <c r="AC948" s="512"/>
      <c r="AD948" s="512"/>
      <c r="AE948" s="512"/>
      <c r="AI948" s="376"/>
      <c r="AJ948" s="376"/>
    </row>
    <row r="949" spans="2:36" x14ac:dyDescent="0.2">
      <c r="B949" s="513"/>
      <c r="C949" s="513"/>
      <c r="D949" s="500"/>
      <c r="E949" s="526"/>
      <c r="F949" s="527"/>
      <c r="G949" s="527"/>
      <c r="H949" s="527"/>
      <c r="I949" s="605"/>
      <c r="J949" s="605"/>
      <c r="K949" s="605"/>
      <c r="L949" s="605"/>
      <c r="M949" s="605"/>
      <c r="N949" s="605"/>
      <c r="O949" s="605"/>
      <c r="P949" s="425"/>
      <c r="Q949" s="608"/>
      <c r="R949" s="605"/>
      <c r="S949" s="605"/>
      <c r="T949" s="605"/>
      <c r="U949" s="605"/>
      <c r="V949" s="605"/>
      <c r="W949" s="605"/>
      <c r="X949" s="605"/>
      <c r="Y949" s="605"/>
      <c r="Z949" s="376"/>
      <c r="AC949" s="512"/>
      <c r="AD949" s="512"/>
      <c r="AE949" s="512"/>
      <c r="AI949" s="376"/>
      <c r="AJ949" s="376"/>
    </row>
    <row r="950" spans="2:36" x14ac:dyDescent="0.2">
      <c r="B950" s="513"/>
      <c r="C950" s="513"/>
      <c r="D950" s="500"/>
      <c r="E950" s="526"/>
      <c r="F950" s="527"/>
      <c r="G950" s="527"/>
      <c r="H950" s="527"/>
      <c r="I950" s="605"/>
      <c r="J950" s="605"/>
      <c r="K950" s="605"/>
      <c r="L950" s="605"/>
      <c r="M950" s="605"/>
      <c r="N950" s="605"/>
      <c r="O950" s="605"/>
      <c r="P950" s="425"/>
      <c r="Q950" s="608"/>
      <c r="R950" s="605"/>
      <c r="S950" s="605"/>
      <c r="T950" s="605"/>
      <c r="U950" s="605"/>
      <c r="V950" s="605"/>
      <c r="W950" s="605"/>
      <c r="X950" s="605"/>
      <c r="Y950" s="605"/>
      <c r="Z950" s="376"/>
      <c r="AC950" s="512"/>
      <c r="AD950" s="512"/>
      <c r="AE950" s="512"/>
      <c r="AI950" s="377"/>
      <c r="AJ950" s="376"/>
    </row>
    <row r="951" spans="2:36" x14ac:dyDescent="0.2">
      <c r="B951" s="513"/>
      <c r="C951" s="513"/>
      <c r="D951" s="500"/>
      <c r="E951" s="526"/>
      <c r="F951" s="527"/>
      <c r="G951" s="527"/>
      <c r="H951" s="527"/>
      <c r="I951" s="605"/>
      <c r="J951" s="605"/>
      <c r="K951" s="605"/>
      <c r="L951" s="605"/>
      <c r="M951" s="605"/>
      <c r="N951" s="605"/>
      <c r="O951" s="605"/>
      <c r="P951" s="425"/>
      <c r="Q951" s="608"/>
      <c r="R951" s="605"/>
      <c r="S951" s="605"/>
      <c r="T951" s="605"/>
      <c r="U951" s="605"/>
      <c r="V951" s="605"/>
      <c r="W951" s="605"/>
      <c r="X951" s="605"/>
      <c r="Y951" s="605"/>
      <c r="Z951" s="376"/>
      <c r="AC951" s="512"/>
      <c r="AD951" s="512"/>
      <c r="AE951" s="512"/>
      <c r="AI951" s="376"/>
      <c r="AJ951" s="376"/>
    </row>
    <row r="952" spans="2:36" x14ac:dyDescent="0.2">
      <c r="B952" s="513"/>
      <c r="C952" s="513"/>
      <c r="D952" s="500"/>
      <c r="E952" s="526"/>
      <c r="F952" s="527"/>
      <c r="G952" s="527"/>
      <c r="H952" s="527"/>
      <c r="I952" s="605"/>
      <c r="J952" s="605"/>
      <c r="K952" s="605"/>
      <c r="L952" s="605"/>
      <c r="M952" s="605"/>
      <c r="N952" s="605"/>
      <c r="O952" s="605"/>
      <c r="P952" s="425"/>
      <c r="Q952" s="608"/>
      <c r="R952" s="605"/>
      <c r="S952" s="605"/>
      <c r="T952" s="605"/>
      <c r="U952" s="605"/>
      <c r="V952" s="605"/>
      <c r="W952" s="605"/>
      <c r="X952" s="605"/>
      <c r="Y952" s="605"/>
      <c r="Z952" s="376"/>
      <c r="AC952" s="512"/>
      <c r="AD952" s="512"/>
      <c r="AE952" s="512"/>
      <c r="AI952" s="376"/>
      <c r="AJ952" s="376"/>
    </row>
    <row r="953" spans="2:36" x14ac:dyDescent="0.2">
      <c r="B953" s="513"/>
      <c r="C953" s="513"/>
      <c r="D953" s="500"/>
      <c r="E953" s="526"/>
      <c r="F953" s="527"/>
      <c r="G953" s="527"/>
      <c r="H953" s="527"/>
      <c r="I953" s="605"/>
      <c r="J953" s="605"/>
      <c r="K953" s="605"/>
      <c r="L953" s="605"/>
      <c r="M953" s="605"/>
      <c r="N953" s="605"/>
      <c r="O953" s="605"/>
      <c r="P953" s="425"/>
      <c r="Q953" s="608"/>
      <c r="R953" s="605"/>
      <c r="S953" s="605"/>
      <c r="T953" s="605"/>
      <c r="U953" s="605"/>
      <c r="V953" s="605"/>
      <c r="W953" s="605"/>
      <c r="X953" s="605"/>
      <c r="Y953" s="605"/>
      <c r="Z953" s="376"/>
      <c r="AC953" s="512"/>
      <c r="AD953" s="512"/>
      <c r="AE953" s="512"/>
      <c r="AI953" s="376"/>
      <c r="AJ953" s="376"/>
    </row>
    <row r="954" spans="2:36" x14ac:dyDescent="0.2">
      <c r="B954" s="513"/>
      <c r="C954" s="513"/>
      <c r="D954" s="500"/>
      <c r="E954" s="526"/>
      <c r="F954" s="527"/>
      <c r="G954" s="527"/>
      <c r="H954" s="527"/>
      <c r="I954" s="605"/>
      <c r="J954" s="605"/>
      <c r="K954" s="605"/>
      <c r="L954" s="605"/>
      <c r="M954" s="605"/>
      <c r="N954" s="605"/>
      <c r="O954" s="605"/>
      <c r="P954" s="425"/>
      <c r="Q954" s="608"/>
      <c r="R954" s="605"/>
      <c r="S954" s="605"/>
      <c r="T954" s="605"/>
      <c r="U954" s="605"/>
      <c r="V954" s="605"/>
      <c r="W954" s="605"/>
      <c r="X954" s="605"/>
      <c r="Y954" s="605"/>
      <c r="Z954" s="376"/>
      <c r="AC954" s="512"/>
      <c r="AD954" s="512"/>
      <c r="AE954" s="512"/>
      <c r="AI954" s="376"/>
      <c r="AJ954" s="376"/>
    </row>
    <row r="955" spans="2:36" x14ac:dyDescent="0.2">
      <c r="B955" s="513"/>
      <c r="C955" s="513"/>
      <c r="D955" s="500"/>
      <c r="E955" s="526"/>
      <c r="F955" s="527"/>
      <c r="G955" s="527"/>
      <c r="H955" s="527"/>
      <c r="I955" s="605"/>
      <c r="J955" s="605"/>
      <c r="K955" s="605"/>
      <c r="L955" s="605"/>
      <c r="M955" s="605"/>
      <c r="N955" s="605"/>
      <c r="O955" s="605"/>
      <c r="P955" s="425"/>
      <c r="Q955" s="608"/>
      <c r="R955" s="605"/>
      <c r="S955" s="605"/>
      <c r="T955" s="605"/>
      <c r="U955" s="605"/>
      <c r="V955" s="605"/>
      <c r="W955" s="605"/>
      <c r="X955" s="605"/>
      <c r="Y955" s="605"/>
      <c r="Z955" s="376"/>
      <c r="AC955" s="512"/>
      <c r="AD955" s="512"/>
      <c r="AE955" s="512"/>
      <c r="AI955" s="376"/>
      <c r="AJ955" s="376"/>
    </row>
    <row r="956" spans="2:36" x14ac:dyDescent="0.2">
      <c r="B956" s="513"/>
      <c r="C956" s="513"/>
      <c r="D956" s="500"/>
      <c r="E956" s="529"/>
      <c r="F956" s="530"/>
      <c r="G956" s="530"/>
      <c r="H956" s="530"/>
      <c r="I956" s="530"/>
      <c r="J956" s="530"/>
      <c r="K956" s="530"/>
      <c r="L956" s="530"/>
      <c r="M956" s="530"/>
      <c r="N956" s="530"/>
      <c r="O956" s="530"/>
      <c r="P956" s="420"/>
      <c r="Q956" s="609"/>
      <c r="R956" s="530"/>
      <c r="S956" s="530"/>
      <c r="T956" s="530"/>
      <c r="U956" s="530"/>
      <c r="V956" s="530"/>
      <c r="W956" s="530"/>
      <c r="X956" s="530"/>
      <c r="Y956" s="530"/>
      <c r="Z956" s="376"/>
      <c r="AC956" s="512"/>
      <c r="AD956" s="512"/>
      <c r="AE956" s="512"/>
      <c r="AI956" s="376"/>
      <c r="AJ956" s="376"/>
    </row>
    <row r="957" spans="2:36" ht="12.75" customHeight="1" x14ac:dyDescent="0.2">
      <c r="B957" s="513"/>
      <c r="C957" s="513"/>
      <c r="D957" s="500" t="s">
        <v>1875</v>
      </c>
      <c r="E957" s="501" t="s">
        <v>1279</v>
      </c>
      <c r="F957" s="501" t="s">
        <v>1280</v>
      </c>
      <c r="G957" s="501" t="s">
        <v>1281</v>
      </c>
      <c r="H957" s="501" t="s">
        <v>1282</v>
      </c>
      <c r="I957" s="471" t="s">
        <v>1893</v>
      </c>
      <c r="J957" s="472"/>
      <c r="K957" s="472"/>
      <c r="L957" s="472"/>
      <c r="M957" s="473"/>
      <c r="N957" s="494" t="s">
        <v>1892</v>
      </c>
      <c r="O957" s="495"/>
      <c r="P957" s="422"/>
      <c r="Q957" s="614" t="s">
        <v>1908</v>
      </c>
      <c r="R957" s="514" t="s">
        <v>1909</v>
      </c>
      <c r="S957" s="515"/>
      <c r="T957" s="515"/>
      <c r="U957" s="516"/>
      <c r="V957" s="523" t="s">
        <v>1905</v>
      </c>
      <c r="W957" s="524"/>
      <c r="X957" s="524"/>
      <c r="Y957" s="525"/>
      <c r="Z957" s="486"/>
      <c r="AA957" s="486"/>
      <c r="AB957" s="486"/>
      <c r="AC957" s="512"/>
      <c r="AD957" s="512"/>
      <c r="AE957" s="512"/>
      <c r="AI957" s="376"/>
      <c r="AJ957" s="376"/>
    </row>
    <row r="958" spans="2:36" x14ac:dyDescent="0.2">
      <c r="B958" s="513"/>
      <c r="C958" s="513"/>
      <c r="D958" s="500"/>
      <c r="E958" s="501"/>
      <c r="F958" s="501"/>
      <c r="G958" s="501"/>
      <c r="H958" s="501"/>
      <c r="I958" s="474"/>
      <c r="J958" s="475"/>
      <c r="K958" s="475"/>
      <c r="L958" s="475"/>
      <c r="M958" s="476"/>
      <c r="N958" s="496"/>
      <c r="O958" s="497"/>
      <c r="P958" s="423"/>
      <c r="Q958" s="615"/>
      <c r="R958" s="517"/>
      <c r="S958" s="518"/>
      <c r="T958" s="518"/>
      <c r="U958" s="519"/>
      <c r="V958" s="526"/>
      <c r="W958" s="527"/>
      <c r="X958" s="527"/>
      <c r="Y958" s="528"/>
      <c r="Z958" s="486"/>
      <c r="AA958" s="486"/>
      <c r="AB958" s="486"/>
      <c r="AC958" s="512"/>
      <c r="AD958" s="512"/>
      <c r="AE958" s="512"/>
      <c r="AI958" s="376"/>
      <c r="AJ958" s="376"/>
    </row>
    <row r="959" spans="2:36" x14ac:dyDescent="0.2">
      <c r="B959" s="513"/>
      <c r="C959" s="513"/>
      <c r="D959" s="500"/>
      <c r="E959" s="501"/>
      <c r="F959" s="501"/>
      <c r="G959" s="501"/>
      <c r="H959" s="501"/>
      <c r="I959" s="474"/>
      <c r="J959" s="475"/>
      <c r="K959" s="475"/>
      <c r="L959" s="475"/>
      <c r="M959" s="476"/>
      <c r="N959" s="496"/>
      <c r="O959" s="497"/>
      <c r="P959" s="423"/>
      <c r="Q959" s="615"/>
      <c r="R959" s="517"/>
      <c r="S959" s="518"/>
      <c r="T959" s="518"/>
      <c r="U959" s="519"/>
      <c r="V959" s="526"/>
      <c r="W959" s="527"/>
      <c r="X959" s="527"/>
      <c r="Y959" s="528"/>
      <c r="Z959" s="486"/>
      <c r="AA959" s="486"/>
      <c r="AB959" s="486"/>
      <c r="AC959" s="512"/>
      <c r="AD959" s="512"/>
      <c r="AE959" s="512"/>
      <c r="AI959" s="376"/>
      <c r="AJ959" s="376"/>
    </row>
    <row r="960" spans="2:36" x14ac:dyDescent="0.2">
      <c r="B960" s="513"/>
      <c r="C960" s="513"/>
      <c r="D960" s="500"/>
      <c r="E960" s="501"/>
      <c r="F960" s="501"/>
      <c r="G960" s="501"/>
      <c r="H960" s="501"/>
      <c r="I960" s="474"/>
      <c r="J960" s="475"/>
      <c r="K960" s="475"/>
      <c r="L960" s="475"/>
      <c r="M960" s="476"/>
      <c r="N960" s="496"/>
      <c r="O960" s="497"/>
      <c r="P960" s="423"/>
      <c r="Q960" s="615"/>
      <c r="R960" s="517"/>
      <c r="S960" s="518"/>
      <c r="T960" s="518"/>
      <c r="U960" s="519"/>
      <c r="V960" s="526"/>
      <c r="W960" s="527"/>
      <c r="X960" s="527"/>
      <c r="Y960" s="528"/>
      <c r="Z960" s="486"/>
      <c r="AA960" s="486"/>
      <c r="AB960" s="486"/>
      <c r="AC960" s="512"/>
      <c r="AD960" s="512"/>
      <c r="AE960" s="512"/>
      <c r="AI960" s="376"/>
      <c r="AJ960" s="376"/>
    </row>
    <row r="961" spans="2:36" x14ac:dyDescent="0.2">
      <c r="B961" s="513"/>
      <c r="C961" s="513"/>
      <c r="D961" s="500"/>
      <c r="E961" s="501"/>
      <c r="F961" s="501"/>
      <c r="G961" s="501"/>
      <c r="H961" s="501"/>
      <c r="I961" s="474"/>
      <c r="J961" s="475"/>
      <c r="K961" s="475"/>
      <c r="L961" s="475"/>
      <c r="M961" s="476"/>
      <c r="N961" s="496"/>
      <c r="O961" s="497"/>
      <c r="P961" s="423"/>
      <c r="Q961" s="615"/>
      <c r="R961" s="517"/>
      <c r="S961" s="518"/>
      <c r="T961" s="518"/>
      <c r="U961" s="519"/>
      <c r="V961" s="526"/>
      <c r="W961" s="527"/>
      <c r="X961" s="527"/>
      <c r="Y961" s="528"/>
      <c r="Z961" s="486"/>
      <c r="AA961" s="486"/>
      <c r="AB961" s="486"/>
      <c r="AC961" s="512"/>
      <c r="AD961" s="512"/>
      <c r="AE961" s="512"/>
      <c r="AI961" s="376"/>
      <c r="AJ961" s="376"/>
    </row>
    <row r="962" spans="2:36" x14ac:dyDescent="0.2">
      <c r="B962" s="513"/>
      <c r="C962" s="513"/>
      <c r="D962" s="500"/>
      <c r="E962" s="501"/>
      <c r="F962" s="501"/>
      <c r="G962" s="501"/>
      <c r="H962" s="501"/>
      <c r="I962" s="474"/>
      <c r="J962" s="475"/>
      <c r="K962" s="475"/>
      <c r="L962" s="475"/>
      <c r="M962" s="476"/>
      <c r="N962" s="496"/>
      <c r="O962" s="497"/>
      <c r="P962" s="423"/>
      <c r="Q962" s="615"/>
      <c r="R962" s="517"/>
      <c r="S962" s="518"/>
      <c r="T962" s="518"/>
      <c r="U962" s="519"/>
      <c r="V962" s="526"/>
      <c r="W962" s="527"/>
      <c r="X962" s="527"/>
      <c r="Y962" s="528"/>
      <c r="Z962" s="486"/>
      <c r="AA962" s="486"/>
      <c r="AB962" s="486"/>
      <c r="AC962" s="512"/>
      <c r="AD962" s="512"/>
      <c r="AE962" s="512"/>
      <c r="AI962" s="377"/>
      <c r="AJ962" s="376"/>
    </row>
    <row r="963" spans="2:36" ht="12.75" customHeight="1" x14ac:dyDescent="0.2">
      <c r="B963" s="513"/>
      <c r="C963" s="513"/>
      <c r="D963" s="500"/>
      <c r="E963" s="501"/>
      <c r="F963" s="501"/>
      <c r="G963" s="501"/>
      <c r="H963" s="501"/>
      <c r="I963" s="474"/>
      <c r="J963" s="475"/>
      <c r="K963" s="475"/>
      <c r="L963" s="475"/>
      <c r="M963" s="476"/>
      <c r="N963" s="496"/>
      <c r="O963" s="497"/>
      <c r="P963" s="423"/>
      <c r="Q963" s="615"/>
      <c r="R963" s="517"/>
      <c r="S963" s="518"/>
      <c r="T963" s="518"/>
      <c r="U963" s="519"/>
      <c r="V963" s="526"/>
      <c r="W963" s="527"/>
      <c r="X963" s="527"/>
      <c r="Y963" s="528"/>
      <c r="Z963" s="486"/>
      <c r="AA963" s="486"/>
      <c r="AB963" s="486"/>
      <c r="AC963" s="512"/>
      <c r="AD963" s="512"/>
      <c r="AE963" s="512"/>
      <c r="AI963" s="376"/>
      <c r="AJ963" s="376"/>
    </row>
    <row r="964" spans="2:36" x14ac:dyDescent="0.2">
      <c r="B964" s="513"/>
      <c r="C964" s="513"/>
      <c r="D964" s="500"/>
      <c r="E964" s="501"/>
      <c r="F964" s="501"/>
      <c r="G964" s="501"/>
      <c r="H964" s="501"/>
      <c r="I964" s="474"/>
      <c r="J964" s="475"/>
      <c r="K964" s="475"/>
      <c r="L964" s="475"/>
      <c r="M964" s="476"/>
      <c r="N964" s="496"/>
      <c r="O964" s="497"/>
      <c r="P964" s="423"/>
      <c r="Q964" s="615"/>
      <c r="R964" s="517"/>
      <c r="S964" s="518"/>
      <c r="T964" s="518"/>
      <c r="U964" s="519"/>
      <c r="V964" s="526"/>
      <c r="W964" s="527"/>
      <c r="X964" s="527"/>
      <c r="Y964" s="528"/>
      <c r="Z964" s="486"/>
      <c r="AA964" s="486"/>
      <c r="AB964" s="486"/>
      <c r="AC964" s="512"/>
      <c r="AD964" s="512"/>
      <c r="AE964" s="512"/>
      <c r="AI964" s="376"/>
      <c r="AJ964" s="376"/>
    </row>
    <row r="965" spans="2:36" x14ac:dyDescent="0.2">
      <c r="B965" s="513"/>
      <c r="C965" s="513"/>
      <c r="D965" s="500"/>
      <c r="E965" s="501"/>
      <c r="F965" s="501"/>
      <c r="G965" s="501"/>
      <c r="H965" s="501"/>
      <c r="I965" s="474"/>
      <c r="J965" s="475"/>
      <c r="K965" s="475"/>
      <c r="L965" s="475"/>
      <c r="M965" s="476"/>
      <c r="N965" s="496"/>
      <c r="O965" s="497"/>
      <c r="P965" s="423"/>
      <c r="Q965" s="615"/>
      <c r="R965" s="517"/>
      <c r="S965" s="518"/>
      <c r="T965" s="518"/>
      <c r="U965" s="519"/>
      <c r="V965" s="526"/>
      <c r="W965" s="527"/>
      <c r="X965" s="527"/>
      <c r="Y965" s="528"/>
      <c r="Z965" s="486"/>
      <c r="AA965" s="486"/>
      <c r="AB965" s="486"/>
      <c r="AC965" s="512"/>
      <c r="AD965" s="512"/>
      <c r="AE965" s="512"/>
      <c r="AI965" s="376"/>
      <c r="AJ965" s="376"/>
    </row>
    <row r="966" spans="2:36" x14ac:dyDescent="0.2">
      <c r="B966" s="513"/>
      <c r="C966" s="513"/>
      <c r="D966" s="500"/>
      <c r="E966" s="501"/>
      <c r="F966" s="501"/>
      <c r="G966" s="501"/>
      <c r="H966" s="501"/>
      <c r="I966" s="474"/>
      <c r="J966" s="475"/>
      <c r="K966" s="475"/>
      <c r="L966" s="475"/>
      <c r="M966" s="476"/>
      <c r="N966" s="496"/>
      <c r="O966" s="497"/>
      <c r="P966" s="423"/>
      <c r="Q966" s="615"/>
      <c r="R966" s="517"/>
      <c r="S966" s="518"/>
      <c r="T966" s="518"/>
      <c r="U966" s="519"/>
      <c r="V966" s="526"/>
      <c r="W966" s="527"/>
      <c r="X966" s="527"/>
      <c r="Y966" s="528"/>
      <c r="Z966" s="486"/>
      <c r="AA966" s="486"/>
      <c r="AB966" s="486"/>
      <c r="AC966" s="512"/>
      <c r="AD966" s="512"/>
      <c r="AE966" s="512"/>
      <c r="AI966" s="376"/>
      <c r="AJ966" s="376"/>
    </row>
    <row r="967" spans="2:36" x14ac:dyDescent="0.2">
      <c r="B967" s="513"/>
      <c r="C967" s="513"/>
      <c r="D967" s="500"/>
      <c r="E967" s="501"/>
      <c r="F967" s="501"/>
      <c r="G967" s="501"/>
      <c r="H967" s="501"/>
      <c r="I967" s="474"/>
      <c r="J967" s="475"/>
      <c r="K967" s="475"/>
      <c r="L967" s="475"/>
      <c r="M967" s="476"/>
      <c r="N967" s="496"/>
      <c r="O967" s="497"/>
      <c r="P967" s="423"/>
      <c r="Q967" s="615"/>
      <c r="R967" s="517"/>
      <c r="S967" s="518"/>
      <c r="T967" s="518"/>
      <c r="U967" s="519"/>
      <c r="V967" s="526"/>
      <c r="W967" s="527"/>
      <c r="X967" s="527"/>
      <c r="Y967" s="528"/>
      <c r="Z967" s="486"/>
      <c r="AA967" s="486"/>
      <c r="AB967" s="486"/>
      <c r="AC967" s="512"/>
      <c r="AD967" s="512"/>
      <c r="AE967" s="512"/>
      <c r="AI967" s="376"/>
      <c r="AJ967" s="376"/>
    </row>
    <row r="968" spans="2:36" x14ac:dyDescent="0.2">
      <c r="B968" s="513"/>
      <c r="C968" s="513"/>
      <c r="D968" s="500"/>
      <c r="E968" s="501"/>
      <c r="F968" s="501"/>
      <c r="G968" s="501"/>
      <c r="H968" s="501"/>
      <c r="I968" s="477"/>
      <c r="J968" s="478"/>
      <c r="K968" s="478"/>
      <c r="L968" s="478"/>
      <c r="M968" s="479"/>
      <c r="N968" s="498"/>
      <c r="O968" s="499"/>
      <c r="P968" s="424"/>
      <c r="Q968" s="616"/>
      <c r="R968" s="520"/>
      <c r="S968" s="521"/>
      <c r="T968" s="521"/>
      <c r="U968" s="522"/>
      <c r="V968" s="529"/>
      <c r="W968" s="530"/>
      <c r="X968" s="530"/>
      <c r="Y968" s="531"/>
      <c r="Z968" s="486"/>
      <c r="AA968" s="486"/>
      <c r="AB968" s="486"/>
      <c r="AC968" s="512"/>
      <c r="AD968" s="512"/>
      <c r="AE968" s="512"/>
      <c r="AI968" s="377"/>
      <c r="AJ968" s="376"/>
    </row>
    <row r="969" spans="2:36" x14ac:dyDescent="0.2">
      <c r="B969" s="415"/>
      <c r="C969" s="415"/>
      <c r="D969" s="485" t="s">
        <v>1895</v>
      </c>
      <c r="E969" s="485"/>
      <c r="F969" s="485"/>
      <c r="G969" s="485"/>
      <c r="H969" s="485"/>
      <c r="I969" s="485"/>
      <c r="J969" s="485"/>
      <c r="K969" s="485"/>
      <c r="L969" s="485"/>
      <c r="M969" s="485"/>
      <c r="N969" s="485"/>
      <c r="O969" s="485"/>
      <c r="P969" s="412"/>
      <c r="Q969" s="612" t="s">
        <v>1894</v>
      </c>
      <c r="R969" s="613"/>
      <c r="S969" s="613"/>
      <c r="T969" s="613"/>
      <c r="U969" s="613"/>
      <c r="V969" s="613"/>
      <c r="W969" s="613"/>
      <c r="X969" s="613"/>
      <c r="Y969" s="613"/>
      <c r="Z969" s="613"/>
      <c r="AA969" s="613"/>
      <c r="AB969" s="613"/>
      <c r="AC969" s="512"/>
      <c r="AD969" s="512"/>
      <c r="AE969" s="512"/>
      <c r="AI969" s="376"/>
      <c r="AJ969" s="376"/>
    </row>
    <row r="970" spans="2:36" ht="12.75" customHeight="1" x14ac:dyDescent="0.2">
      <c r="D970" s="492"/>
      <c r="E970" s="480" t="s">
        <v>1878</v>
      </c>
      <c r="F970" s="480" t="s">
        <v>1879</v>
      </c>
      <c r="G970" s="480" t="s">
        <v>1880</v>
      </c>
      <c r="H970" s="480" t="s">
        <v>1881</v>
      </c>
      <c r="I970" s="480" t="s">
        <v>1882</v>
      </c>
      <c r="J970" s="480" t="s">
        <v>1283</v>
      </c>
      <c r="K970" s="480" t="s">
        <v>1883</v>
      </c>
      <c r="L970" s="480" t="s">
        <v>1884</v>
      </c>
      <c r="M970" s="482"/>
      <c r="N970" s="610" t="s">
        <v>1885</v>
      </c>
      <c r="O970" s="487"/>
      <c r="P970" s="426"/>
      <c r="Q970" s="480" t="s">
        <v>1886</v>
      </c>
      <c r="R970" s="480" t="s">
        <v>1887</v>
      </c>
      <c r="S970" s="480" t="s">
        <v>1888</v>
      </c>
      <c r="T970" s="480" t="s">
        <v>1889</v>
      </c>
      <c r="U970" s="487" t="s">
        <v>1890</v>
      </c>
      <c r="V970" s="480" t="s">
        <v>1891</v>
      </c>
      <c r="W970" s="428"/>
      <c r="X970" s="428"/>
      <c r="Y970" s="428"/>
      <c r="Z970" s="376"/>
      <c r="AA970" s="376"/>
      <c r="AC970" s="512"/>
      <c r="AD970" s="512"/>
      <c r="AE970" s="512"/>
      <c r="AI970" s="376"/>
      <c r="AJ970" s="376"/>
    </row>
    <row r="971" spans="2:36" x14ac:dyDescent="0.2">
      <c r="D971" s="493"/>
      <c r="E971" s="481"/>
      <c r="F971" s="481"/>
      <c r="G971" s="481"/>
      <c r="H971" s="481"/>
      <c r="I971" s="481"/>
      <c r="J971" s="481"/>
      <c r="K971" s="481"/>
      <c r="L971" s="483"/>
      <c r="M971" s="484"/>
      <c r="N971" s="611"/>
      <c r="O971" s="488"/>
      <c r="P971" s="427"/>
      <c r="Q971" s="481"/>
      <c r="R971" s="481"/>
      <c r="S971" s="481"/>
      <c r="T971" s="483"/>
      <c r="U971" s="488"/>
      <c r="V971" s="483"/>
      <c r="W971" s="429"/>
      <c r="X971" s="429"/>
      <c r="Y971" s="429"/>
      <c r="Z971" s="376"/>
      <c r="AA971" s="376"/>
      <c r="AC971" s="512"/>
      <c r="AD971" s="512"/>
      <c r="AE971" s="512"/>
      <c r="AI971" s="376"/>
      <c r="AJ971" s="376"/>
    </row>
    <row r="972" spans="2:36" x14ac:dyDescent="0.2">
      <c r="D972" s="493"/>
      <c r="E972" s="481"/>
      <c r="F972" s="481"/>
      <c r="G972" s="481"/>
      <c r="H972" s="481"/>
      <c r="I972" s="481"/>
      <c r="J972" s="481"/>
      <c r="K972" s="481"/>
      <c r="L972" s="483"/>
      <c r="M972" s="484"/>
      <c r="N972" s="611"/>
      <c r="O972" s="488"/>
      <c r="P972" s="427"/>
      <c r="Q972" s="481"/>
      <c r="R972" s="481"/>
      <c r="S972" s="481"/>
      <c r="T972" s="483"/>
      <c r="U972" s="488"/>
      <c r="V972" s="483"/>
      <c r="W972" s="429"/>
      <c r="X972" s="429"/>
      <c r="Y972" s="429"/>
      <c r="Z972" s="376"/>
      <c r="AA972" s="376"/>
      <c r="AC972" s="512"/>
      <c r="AD972" s="512"/>
      <c r="AE972" s="512"/>
      <c r="AI972" s="376"/>
      <c r="AJ972" s="376"/>
    </row>
    <row r="973" spans="2:36" x14ac:dyDescent="0.2">
      <c r="D973" s="493"/>
      <c r="E973" s="481"/>
      <c r="F973" s="481"/>
      <c r="G973" s="481"/>
      <c r="H973" s="481"/>
      <c r="I973" s="481"/>
      <c r="J973" s="481"/>
      <c r="K973" s="481"/>
      <c r="L973" s="483"/>
      <c r="M973" s="484"/>
      <c r="N973" s="611"/>
      <c r="O973" s="488"/>
      <c r="P973" s="427"/>
      <c r="Q973" s="481"/>
      <c r="R973" s="481"/>
      <c r="S973" s="481"/>
      <c r="T973" s="483"/>
      <c r="U973" s="488"/>
      <c r="V973" s="483"/>
      <c r="W973" s="429"/>
      <c r="X973" s="429"/>
      <c r="Y973" s="429"/>
      <c r="Z973" s="376"/>
      <c r="AA973" s="376"/>
      <c r="AC973" s="512"/>
      <c r="AD973" s="512"/>
      <c r="AE973" s="512"/>
      <c r="AI973" s="376"/>
      <c r="AJ973" s="376"/>
    </row>
    <row r="974" spans="2:36" x14ac:dyDescent="0.2">
      <c r="D974" s="493"/>
      <c r="E974" s="481"/>
      <c r="F974" s="481"/>
      <c r="G974" s="481"/>
      <c r="H974" s="481"/>
      <c r="I974" s="481"/>
      <c r="J974" s="481"/>
      <c r="K974" s="481"/>
      <c r="L974" s="483"/>
      <c r="M974" s="484"/>
      <c r="N974" s="611"/>
      <c r="O974" s="488"/>
      <c r="P974" s="427"/>
      <c r="Q974" s="481"/>
      <c r="R974" s="481"/>
      <c r="S974" s="481"/>
      <c r="T974" s="483"/>
      <c r="U974" s="488"/>
      <c r="V974" s="483"/>
      <c r="W974" s="429"/>
      <c r="X974" s="429"/>
      <c r="Y974" s="429"/>
      <c r="Z974" s="376"/>
      <c r="AA974" s="376"/>
      <c r="AC974" s="512"/>
      <c r="AD974" s="512"/>
      <c r="AE974" s="512"/>
      <c r="AI974" s="376"/>
      <c r="AJ974" s="376"/>
    </row>
    <row r="975" spans="2:36" x14ac:dyDescent="0.2">
      <c r="D975" s="493"/>
      <c r="E975" s="481"/>
      <c r="F975" s="481"/>
      <c r="G975" s="481"/>
      <c r="H975" s="481"/>
      <c r="I975" s="481"/>
      <c r="J975" s="481"/>
      <c r="K975" s="481"/>
      <c r="L975" s="483"/>
      <c r="M975" s="484"/>
      <c r="N975" s="611"/>
      <c r="O975" s="488"/>
      <c r="P975" s="427"/>
      <c r="Q975" s="481"/>
      <c r="R975" s="481"/>
      <c r="S975" s="481"/>
      <c r="T975" s="483"/>
      <c r="U975" s="488"/>
      <c r="V975" s="483"/>
      <c r="W975" s="429"/>
      <c r="X975" s="429"/>
      <c r="Y975" s="429"/>
      <c r="Z975" s="376"/>
      <c r="AA975" s="376"/>
      <c r="AC975" s="512"/>
      <c r="AD975" s="512"/>
      <c r="AE975" s="512"/>
      <c r="AI975" s="376"/>
      <c r="AJ975" s="376"/>
    </row>
    <row r="976" spans="2:36" x14ac:dyDescent="0.2">
      <c r="D976" s="376"/>
      <c r="E976" s="376"/>
      <c r="F976" s="376"/>
      <c r="G976" s="376"/>
      <c r="H976" s="376"/>
      <c r="I976" s="376"/>
      <c r="J976" s="376"/>
      <c r="K976" s="376"/>
      <c r="L976" s="376"/>
      <c r="M976" s="376"/>
      <c r="N976" s="376"/>
      <c r="O976" s="376"/>
      <c r="P976" s="376"/>
      <c r="Q976" s="376"/>
      <c r="R976" s="376"/>
      <c r="S976" s="376"/>
      <c r="T976" s="376"/>
      <c r="U976" s="376"/>
      <c r="V976" s="376"/>
      <c r="W976" s="376"/>
      <c r="X976" s="376"/>
      <c r="Y976" s="376"/>
      <c r="AH976" s="376"/>
      <c r="AI976" s="376"/>
    </row>
    <row r="977" spans="2:32" x14ac:dyDescent="0.2">
      <c r="B977" s="470" t="s">
        <v>1285</v>
      </c>
      <c r="C977" s="470"/>
      <c r="D977" s="470"/>
      <c r="E977" s="470"/>
      <c r="F977" s="470"/>
      <c r="G977" s="470"/>
      <c r="H977" s="470"/>
      <c r="I977" s="470"/>
      <c r="J977" s="470"/>
      <c r="K977" s="470"/>
      <c r="L977" s="470"/>
      <c r="M977" s="470"/>
      <c r="N977" s="470"/>
      <c r="O977" s="470"/>
      <c r="P977" s="470"/>
      <c r="Q977" s="470"/>
      <c r="R977" s="470"/>
      <c r="S977" s="470"/>
      <c r="T977" s="470"/>
      <c r="U977" s="470"/>
      <c r="V977" s="470"/>
      <c r="W977" s="470"/>
      <c r="X977" s="470"/>
      <c r="Y977" s="470"/>
      <c r="Z977" s="470"/>
      <c r="AA977" s="470"/>
      <c r="AB977" s="470"/>
      <c r="AC977" s="470"/>
      <c r="AD977" s="470"/>
      <c r="AE977" s="470"/>
    </row>
    <row r="978" spans="2:32" x14ac:dyDescent="0.2">
      <c r="B978" s="430"/>
      <c r="C978" s="430"/>
      <c r="D978" s="430"/>
      <c r="E978" s="430"/>
      <c r="F978" s="430"/>
      <c r="G978" s="430"/>
      <c r="H978" s="430"/>
      <c r="I978" s="430"/>
      <c r="J978" s="430"/>
      <c r="K978" s="430"/>
      <c r="L978" s="430"/>
      <c r="M978" s="430"/>
      <c r="N978" s="430"/>
      <c r="O978" s="430"/>
      <c r="P978" s="430"/>
      <c r="Q978" s="430"/>
      <c r="R978" s="430"/>
      <c r="S978" s="430"/>
      <c r="T978" s="430"/>
      <c r="U978" s="430"/>
      <c r="V978" s="430"/>
      <c r="W978" s="430"/>
      <c r="X978" s="430"/>
      <c r="Y978" s="430"/>
      <c r="Z978" s="430"/>
      <c r="AA978" s="430"/>
      <c r="AB978" s="430"/>
      <c r="AC978" s="430"/>
      <c r="AD978" s="430"/>
      <c r="AE978" s="430"/>
    </row>
    <row r="979" spans="2:32" x14ac:dyDescent="0.2">
      <c r="B979" s="463" t="s">
        <v>1286</v>
      </c>
      <c r="C979" s="463"/>
      <c r="D979" s="463"/>
      <c r="E979" s="463"/>
      <c r="F979" s="463"/>
      <c r="G979" s="463"/>
      <c r="H979" s="463"/>
      <c r="I979" s="463"/>
      <c r="J979" s="463"/>
      <c r="K979" s="463"/>
      <c r="L979" s="463"/>
      <c r="M979" s="463"/>
      <c r="N979" s="463"/>
      <c r="O979" s="463"/>
      <c r="P979" s="463"/>
      <c r="Q979" s="463"/>
      <c r="R979" s="463"/>
      <c r="S979" s="463"/>
      <c r="T979" s="463"/>
      <c r="U979" s="463"/>
      <c r="V979" s="463"/>
      <c r="W979" s="463"/>
      <c r="X979" s="463"/>
      <c r="Y979" s="463"/>
      <c r="Z979" s="463"/>
      <c r="AA979" s="463"/>
      <c r="AC979" s="377" t="s">
        <v>1287</v>
      </c>
    </row>
    <row r="980" spans="2:32" x14ac:dyDescent="0.2">
      <c r="C980" s="376"/>
      <c r="D980" s="376"/>
      <c r="E980" s="376"/>
      <c r="F980" s="376"/>
      <c r="G980" s="376"/>
      <c r="H980" s="376"/>
      <c r="I980" s="376"/>
      <c r="J980" s="376"/>
      <c r="K980" s="376"/>
      <c r="L980" s="376"/>
      <c r="M980" s="376"/>
      <c r="N980" s="376"/>
      <c r="O980" s="376"/>
      <c r="P980" s="376"/>
      <c r="Q980" s="376"/>
      <c r="R980" s="376"/>
      <c r="S980" s="376"/>
      <c r="T980" s="376"/>
      <c r="U980" s="376"/>
      <c r="V980" s="376"/>
      <c r="W980" s="376"/>
      <c r="X980" s="376"/>
      <c r="Y980" s="376"/>
    </row>
    <row r="981" spans="2:32" x14ac:dyDescent="0.2">
      <c r="B981" s="376" t="s">
        <v>1288</v>
      </c>
      <c r="C981" s="376"/>
      <c r="D981" s="376"/>
      <c r="E981" s="376"/>
      <c r="F981" s="376"/>
      <c r="G981" s="376"/>
      <c r="H981" s="376"/>
      <c r="I981" s="376"/>
      <c r="J981" s="376"/>
      <c r="K981" s="376"/>
      <c r="L981" s="376"/>
      <c r="M981" s="376"/>
      <c r="N981" s="376"/>
      <c r="O981" s="376"/>
      <c r="P981" s="376"/>
      <c r="Q981" s="376"/>
      <c r="R981" s="376"/>
      <c r="S981" s="376"/>
      <c r="T981" s="376"/>
      <c r="U981" s="376"/>
      <c r="V981" s="376"/>
      <c r="W981" s="376"/>
      <c r="X981" s="376"/>
      <c r="Y981" s="376"/>
    </row>
    <row r="982" spans="2:32" x14ac:dyDescent="0.2">
      <c r="B982" s="376"/>
      <c r="C982" s="376"/>
      <c r="D982" s="376"/>
      <c r="E982" s="376"/>
      <c r="F982" s="376"/>
      <c r="G982" s="376"/>
      <c r="H982" s="376"/>
      <c r="I982" s="376"/>
      <c r="J982" s="376"/>
      <c r="K982" s="376"/>
      <c r="L982" s="376"/>
      <c r="M982" s="376"/>
      <c r="N982" s="376"/>
      <c r="O982" s="376"/>
      <c r="P982" s="376"/>
      <c r="Q982" s="376"/>
      <c r="R982" s="376"/>
      <c r="S982" s="376"/>
      <c r="T982" s="376"/>
      <c r="U982" s="376"/>
      <c r="V982" s="376"/>
      <c r="W982" s="376"/>
      <c r="X982" s="376"/>
      <c r="Y982" s="376"/>
    </row>
    <row r="983" spans="2:32" x14ac:dyDescent="0.2">
      <c r="B983" s="464" t="s">
        <v>1911</v>
      </c>
      <c r="C983" s="464"/>
      <c r="D983" s="464"/>
      <c r="E983" s="464"/>
      <c r="F983" s="464"/>
      <c r="G983" s="464"/>
      <c r="H983" s="464"/>
      <c r="I983" s="464"/>
      <c r="J983" s="464"/>
      <c r="K983" s="464"/>
      <c r="L983" s="464"/>
      <c r="M983" s="464"/>
      <c r="N983" s="464"/>
      <c r="O983" s="464"/>
      <c r="P983" s="464"/>
      <c r="Q983" s="464"/>
      <c r="R983" s="464"/>
      <c r="S983" s="464"/>
      <c r="T983" s="464"/>
      <c r="U983" s="464"/>
      <c r="V983" s="464"/>
      <c r="W983" s="464"/>
      <c r="X983" s="464"/>
      <c r="Y983" s="464"/>
      <c r="Z983" s="464"/>
      <c r="AA983" s="464"/>
      <c r="AB983" s="464"/>
      <c r="AC983" s="464"/>
      <c r="AD983" s="464"/>
      <c r="AE983" s="464"/>
      <c r="AF983" s="464"/>
    </row>
    <row r="984" spans="2:32" x14ac:dyDescent="0.2">
      <c r="B984" s="377"/>
      <c r="C984" s="376"/>
      <c r="D984" s="376"/>
      <c r="E984" s="376"/>
      <c r="F984" s="376"/>
      <c r="G984" s="376"/>
      <c r="H984" s="376"/>
      <c r="I984" s="376"/>
      <c r="J984" s="376"/>
      <c r="K984" s="376"/>
      <c r="L984" s="376"/>
      <c r="M984" s="376"/>
      <c r="N984" s="376"/>
      <c r="O984" s="376"/>
      <c r="P984" s="376"/>
      <c r="Q984" s="376"/>
      <c r="R984" s="376"/>
      <c r="S984" s="376"/>
      <c r="T984" s="376"/>
      <c r="U984" s="376"/>
      <c r="V984" s="376"/>
      <c r="W984" s="376"/>
      <c r="X984" s="376"/>
      <c r="Y984" s="376"/>
    </row>
    <row r="985" spans="2:32" x14ac:dyDescent="0.2">
      <c r="B985" s="464" t="s">
        <v>1912</v>
      </c>
      <c r="C985" s="464"/>
      <c r="D985" s="464"/>
      <c r="E985" s="464"/>
      <c r="F985" s="464"/>
      <c r="G985" s="464"/>
      <c r="H985" s="464"/>
      <c r="I985" s="464"/>
      <c r="J985" s="464"/>
      <c r="K985" s="464"/>
      <c r="L985" s="464"/>
      <c r="M985" s="464"/>
      <c r="N985" s="464"/>
      <c r="O985" s="464"/>
      <c r="P985" s="464"/>
      <c r="Q985" s="464"/>
      <c r="R985" s="464"/>
      <c r="S985" s="464"/>
      <c r="T985" s="464"/>
      <c r="U985" s="464"/>
      <c r="V985" s="464"/>
      <c r="W985" s="464"/>
      <c r="X985" s="464"/>
      <c r="Y985" s="464"/>
      <c r="Z985" s="464"/>
      <c r="AA985" s="464"/>
      <c r="AB985" s="464"/>
      <c r="AC985" s="464"/>
      <c r="AD985" s="464"/>
      <c r="AE985" s="464"/>
    </row>
    <row r="986" spans="2:32" x14ac:dyDescent="0.2">
      <c r="B986" s="376"/>
      <c r="C986" s="376"/>
      <c r="D986" s="376"/>
      <c r="E986" s="376"/>
      <c r="F986" s="376"/>
      <c r="G986" s="376"/>
      <c r="H986" s="376"/>
      <c r="I986" s="376"/>
      <c r="J986" s="376"/>
      <c r="K986" s="376"/>
      <c r="L986" s="376"/>
      <c r="M986" s="376"/>
      <c r="N986" s="376"/>
      <c r="O986" s="376"/>
      <c r="P986" s="376"/>
      <c r="Q986" s="376"/>
      <c r="R986" s="376"/>
      <c r="S986" s="376"/>
      <c r="T986" s="376"/>
      <c r="U986" s="376"/>
      <c r="V986" s="376"/>
      <c r="W986" s="376"/>
      <c r="X986" s="376"/>
      <c r="Y986" s="376"/>
    </row>
    <row r="987" spans="2:32" x14ac:dyDescent="0.2">
      <c r="B987" s="376" t="s">
        <v>1289</v>
      </c>
      <c r="C987" s="376"/>
      <c r="D987" s="376"/>
      <c r="E987" s="376"/>
      <c r="F987" s="376"/>
      <c r="G987" s="376"/>
      <c r="H987" s="376"/>
      <c r="I987" s="376"/>
      <c r="J987" s="376"/>
      <c r="K987" s="376"/>
      <c r="L987" s="376"/>
      <c r="M987" s="376"/>
      <c r="N987" s="376"/>
      <c r="O987" s="376"/>
      <c r="P987" s="376"/>
      <c r="Q987" s="376"/>
      <c r="R987" s="376"/>
      <c r="S987" s="376"/>
      <c r="T987" s="376"/>
      <c r="U987" s="376"/>
      <c r="V987" s="376"/>
      <c r="W987" s="376"/>
      <c r="X987" s="376"/>
      <c r="Y987" s="376"/>
    </row>
    <row r="988" spans="2:32" x14ac:dyDescent="0.2">
      <c r="C988" s="376"/>
      <c r="D988" s="376" t="s">
        <v>1290</v>
      </c>
      <c r="E988" s="376"/>
      <c r="F988" s="376"/>
      <c r="G988" s="376"/>
      <c r="H988" s="376"/>
      <c r="I988" s="376"/>
      <c r="J988" s="376"/>
      <c r="K988" s="376"/>
      <c r="L988" s="376"/>
      <c r="M988" s="376"/>
      <c r="N988" s="376"/>
      <c r="O988" s="376"/>
      <c r="P988" s="376"/>
      <c r="Q988" s="376"/>
      <c r="R988" s="376"/>
      <c r="S988" s="376"/>
      <c r="T988" s="376"/>
      <c r="U988" s="376"/>
      <c r="V988" s="376"/>
      <c r="W988" s="376"/>
      <c r="X988" s="376"/>
      <c r="Y988" s="376"/>
    </row>
    <row r="989" spans="2:32" x14ac:dyDescent="0.2">
      <c r="B989" s="376"/>
      <c r="C989" s="376"/>
      <c r="D989" s="376"/>
      <c r="E989" s="376"/>
      <c r="F989" s="376"/>
      <c r="G989" s="376"/>
      <c r="H989" s="376"/>
      <c r="I989" s="376"/>
      <c r="J989" s="376"/>
      <c r="K989" s="376"/>
      <c r="L989" s="376"/>
      <c r="M989" s="376"/>
      <c r="N989" s="376"/>
      <c r="O989" s="376"/>
      <c r="P989" s="376"/>
      <c r="Q989" s="376"/>
      <c r="R989" s="376"/>
      <c r="S989" s="376"/>
      <c r="T989" s="376"/>
      <c r="U989" s="376"/>
      <c r="V989" s="376"/>
      <c r="W989" s="376"/>
      <c r="X989" s="376"/>
      <c r="Y989" s="376"/>
    </row>
    <row r="990" spans="2:32" x14ac:dyDescent="0.2">
      <c r="B990" s="376" t="s">
        <v>1291</v>
      </c>
      <c r="C990" s="376"/>
      <c r="D990" s="376"/>
      <c r="E990" s="376"/>
      <c r="F990" s="376"/>
      <c r="G990" s="376"/>
      <c r="H990" s="376"/>
      <c r="I990" s="376"/>
      <c r="J990" s="376"/>
      <c r="K990" s="376"/>
      <c r="L990" s="376"/>
      <c r="M990" s="376"/>
      <c r="N990" s="376"/>
      <c r="O990" s="376"/>
      <c r="P990" s="376"/>
      <c r="Q990" s="376"/>
      <c r="R990" s="376"/>
      <c r="S990" s="376"/>
      <c r="T990" s="376"/>
      <c r="U990" s="376"/>
      <c r="V990" s="376"/>
      <c r="W990" s="376"/>
      <c r="X990" s="376"/>
      <c r="Y990" s="376"/>
    </row>
    <row r="991" spans="2:32" x14ac:dyDescent="0.2">
      <c r="B991" s="376"/>
      <c r="C991" s="376"/>
      <c r="D991" s="376"/>
      <c r="E991" s="376"/>
      <c r="F991" s="376"/>
      <c r="G991" s="376"/>
      <c r="H991" s="376"/>
      <c r="I991" s="376"/>
      <c r="J991" s="376"/>
      <c r="K991" s="376"/>
      <c r="L991" s="376"/>
      <c r="M991" s="376"/>
      <c r="N991" s="376"/>
      <c r="O991" s="376"/>
      <c r="P991" s="376"/>
      <c r="Q991" s="376"/>
      <c r="R991" s="376"/>
      <c r="S991" s="376"/>
      <c r="T991" s="376"/>
      <c r="U991" s="376"/>
      <c r="V991" s="376"/>
      <c r="W991" s="376"/>
      <c r="X991" s="376"/>
      <c r="Y991" s="376"/>
    </row>
    <row r="992" spans="2:32" x14ac:dyDescent="0.2">
      <c r="B992" s="376" t="s">
        <v>1292</v>
      </c>
      <c r="C992" s="376"/>
      <c r="D992" s="376"/>
      <c r="E992" s="376"/>
      <c r="F992" s="376"/>
      <c r="G992" s="376"/>
      <c r="H992" s="376"/>
      <c r="I992" s="376"/>
      <c r="J992" s="376"/>
      <c r="K992" s="376"/>
      <c r="L992" s="376"/>
      <c r="M992" s="376"/>
      <c r="N992" s="376"/>
      <c r="O992" s="376"/>
      <c r="P992" s="376"/>
      <c r="Q992" s="376"/>
      <c r="R992" s="376"/>
      <c r="S992" s="376"/>
      <c r="T992" s="376"/>
      <c r="U992" s="376"/>
      <c r="V992" s="376"/>
      <c r="W992" s="376"/>
      <c r="X992" s="376"/>
      <c r="Y992" s="376"/>
    </row>
    <row r="993" spans="2:32" x14ac:dyDescent="0.2">
      <c r="C993" s="376"/>
      <c r="D993" s="376" t="s">
        <v>1293</v>
      </c>
      <c r="E993" s="376"/>
      <c r="F993" s="376"/>
      <c r="G993" s="376"/>
      <c r="H993" s="376"/>
      <c r="I993" s="376"/>
      <c r="J993" s="376"/>
      <c r="K993" s="376"/>
      <c r="L993" s="376"/>
      <c r="M993" s="376"/>
      <c r="N993" s="376"/>
      <c r="O993" s="376"/>
      <c r="P993" s="376"/>
      <c r="Q993" s="376"/>
      <c r="R993" s="376"/>
      <c r="S993" s="376"/>
      <c r="T993" s="376"/>
      <c r="U993" s="376"/>
      <c r="V993" s="376"/>
      <c r="W993" s="376"/>
      <c r="X993" s="376"/>
      <c r="Y993" s="376"/>
    </row>
    <row r="994" spans="2:32" x14ac:dyDescent="0.2">
      <c r="B994" s="376"/>
      <c r="C994" s="376"/>
      <c r="D994" s="376"/>
      <c r="E994" s="376"/>
      <c r="F994" s="376"/>
      <c r="G994" s="376"/>
      <c r="H994" s="376"/>
      <c r="I994" s="376"/>
      <c r="J994" s="376"/>
      <c r="K994" s="376"/>
      <c r="L994" s="376"/>
      <c r="M994" s="376"/>
      <c r="N994" s="376"/>
      <c r="O994" s="376"/>
      <c r="P994" s="376"/>
      <c r="Q994" s="376"/>
      <c r="R994" s="376"/>
      <c r="S994" s="376"/>
      <c r="T994" s="376"/>
      <c r="U994" s="376"/>
      <c r="V994" s="376"/>
      <c r="W994" s="376"/>
      <c r="X994" s="376"/>
      <c r="Y994" s="376"/>
    </row>
    <row r="995" spans="2:32" x14ac:dyDescent="0.2">
      <c r="B995" s="465" t="s">
        <v>1913</v>
      </c>
      <c r="C995" s="463"/>
      <c r="D995" s="463"/>
      <c r="E995" s="463"/>
      <c r="F995" s="463"/>
      <c r="G995" s="463"/>
      <c r="H995" s="463"/>
      <c r="I995" s="463"/>
      <c r="J995" s="463"/>
      <c r="K995" s="463"/>
      <c r="L995" s="463"/>
      <c r="M995" s="463"/>
      <c r="N995" s="463"/>
      <c r="O995" s="463"/>
      <c r="P995" s="463"/>
      <c r="Q995" s="463"/>
      <c r="R995" s="463"/>
      <c r="S995" s="463"/>
      <c r="T995" s="463"/>
      <c r="U995" s="463"/>
      <c r="V995" s="463"/>
      <c r="W995" s="463"/>
      <c r="X995" s="463"/>
      <c r="Y995" s="463"/>
      <c r="Z995" s="463"/>
      <c r="AA995" s="463"/>
      <c r="AB995" s="463"/>
      <c r="AC995" s="463"/>
      <c r="AD995" s="463"/>
      <c r="AE995" s="463"/>
    </row>
    <row r="996" spans="2:32" x14ac:dyDescent="0.2">
      <c r="B996" s="463" t="s">
        <v>1294</v>
      </c>
      <c r="C996" s="463"/>
      <c r="D996" s="463"/>
      <c r="E996" s="463"/>
      <c r="F996" s="463"/>
      <c r="G996" s="463"/>
      <c r="H996" s="463"/>
      <c r="I996" s="463"/>
      <c r="J996" s="463"/>
      <c r="K996" s="463"/>
      <c r="L996" s="463"/>
      <c r="M996" s="463"/>
      <c r="N996" s="463"/>
      <c r="O996" s="463"/>
      <c r="P996" s="463"/>
      <c r="Q996" s="463"/>
      <c r="R996" s="463"/>
      <c r="S996" s="463"/>
      <c r="T996" s="463"/>
      <c r="U996" s="463"/>
      <c r="V996" s="463"/>
      <c r="W996" s="463"/>
      <c r="X996" s="463"/>
      <c r="Y996" s="463"/>
      <c r="Z996" s="463"/>
      <c r="AA996" s="463"/>
      <c r="AB996" s="463"/>
      <c r="AC996" s="463"/>
      <c r="AD996" s="463"/>
      <c r="AE996" s="463"/>
    </row>
    <row r="997" spans="2:32" x14ac:dyDescent="0.2">
      <c r="B997" s="463" t="s">
        <v>542</v>
      </c>
      <c r="C997" s="463"/>
      <c r="D997" s="463"/>
      <c r="E997" s="463"/>
      <c r="F997" s="463"/>
      <c r="G997" s="463"/>
      <c r="H997" s="463"/>
      <c r="I997" s="463"/>
      <c r="J997" s="463"/>
      <c r="K997" s="463"/>
      <c r="L997" s="463"/>
      <c r="M997" s="463"/>
      <c r="N997" s="463"/>
      <c r="O997" s="463"/>
      <c r="P997" s="463"/>
      <c r="Q997" s="463"/>
      <c r="R997" s="463"/>
      <c r="S997" s="463"/>
      <c r="T997" s="463"/>
      <c r="U997" s="463"/>
      <c r="V997" s="463"/>
      <c r="W997" s="463"/>
      <c r="X997" s="463"/>
      <c r="Y997" s="463"/>
      <c r="Z997" s="463"/>
      <c r="AA997" s="463"/>
      <c r="AB997" s="463"/>
      <c r="AC997" s="463"/>
      <c r="AD997" s="463"/>
      <c r="AE997" s="463"/>
    </row>
    <row r="998" spans="2:32" x14ac:dyDescent="0.2">
      <c r="B998" s="463" t="s">
        <v>1295</v>
      </c>
      <c r="C998" s="463"/>
      <c r="D998" s="463"/>
      <c r="E998" s="463"/>
      <c r="F998" s="463"/>
      <c r="G998" s="463"/>
      <c r="H998" s="463"/>
      <c r="I998" s="463"/>
      <c r="J998" s="463"/>
      <c r="K998" s="463"/>
      <c r="L998" s="463"/>
      <c r="M998" s="463"/>
      <c r="N998" s="463"/>
      <c r="O998" s="463"/>
      <c r="P998" s="463"/>
      <c r="Q998" s="463"/>
      <c r="R998" s="463"/>
      <c r="S998" s="463"/>
      <c r="T998" s="463"/>
      <c r="U998" s="463"/>
      <c r="V998" s="463"/>
      <c r="W998" s="463"/>
      <c r="X998" s="463"/>
      <c r="Y998" s="463"/>
      <c r="Z998" s="463"/>
      <c r="AA998" s="463"/>
      <c r="AB998" s="463"/>
      <c r="AC998" s="463"/>
      <c r="AD998" s="463"/>
      <c r="AE998" s="463"/>
    </row>
    <row r="999" spans="2:32" x14ac:dyDescent="0.2">
      <c r="B999" s="463" t="s">
        <v>1296</v>
      </c>
      <c r="C999" s="463"/>
      <c r="D999" s="463"/>
      <c r="E999" s="463"/>
      <c r="F999" s="463"/>
      <c r="G999" s="463"/>
      <c r="H999" s="463"/>
      <c r="I999" s="463"/>
      <c r="J999" s="463"/>
      <c r="K999" s="463"/>
      <c r="L999" s="463"/>
      <c r="M999" s="463"/>
      <c r="N999" s="463"/>
      <c r="O999" s="463"/>
      <c r="P999" s="463"/>
      <c r="Q999" s="463"/>
      <c r="R999" s="463"/>
      <c r="S999" s="463"/>
      <c r="T999" s="463"/>
      <c r="U999" s="463"/>
      <c r="V999" s="463"/>
      <c r="W999" s="463"/>
      <c r="X999" s="463"/>
      <c r="Y999" s="463"/>
      <c r="Z999" s="463"/>
      <c r="AA999" s="463"/>
      <c r="AB999" s="463"/>
      <c r="AC999" s="463"/>
      <c r="AD999" s="463"/>
      <c r="AE999" s="463"/>
    </row>
    <row r="1000" spans="2:32" x14ac:dyDescent="0.2">
      <c r="B1000" s="463" t="s">
        <v>1297</v>
      </c>
      <c r="C1000" s="463"/>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c r="X1000" s="463"/>
      <c r="Y1000" s="463"/>
      <c r="Z1000" s="463"/>
      <c r="AA1000" s="463"/>
      <c r="AB1000" s="463"/>
      <c r="AC1000" s="463"/>
      <c r="AD1000" s="463"/>
      <c r="AE1000" s="463"/>
    </row>
    <row r="1001" spans="2:32" x14ac:dyDescent="0.2">
      <c r="B1001" s="463" t="s">
        <v>1298</v>
      </c>
      <c r="C1001" s="463"/>
      <c r="D1001" s="463"/>
      <c r="E1001" s="463"/>
      <c r="F1001" s="463"/>
      <c r="G1001" s="463"/>
      <c r="H1001" s="463"/>
      <c r="I1001" s="463"/>
      <c r="J1001" s="463"/>
      <c r="K1001" s="463"/>
      <c r="L1001" s="463"/>
      <c r="M1001" s="463"/>
      <c r="N1001" s="463"/>
      <c r="O1001" s="463"/>
      <c r="P1001" s="463"/>
      <c r="Q1001" s="463"/>
      <c r="R1001" s="463"/>
      <c r="S1001" s="463"/>
      <c r="T1001" s="463"/>
      <c r="U1001" s="463"/>
      <c r="V1001" s="463"/>
      <c r="W1001" s="463"/>
      <c r="X1001" s="463"/>
      <c r="Y1001" s="463"/>
      <c r="Z1001" s="463"/>
      <c r="AA1001" s="463"/>
      <c r="AB1001" s="463"/>
      <c r="AC1001" s="463"/>
      <c r="AD1001" s="463"/>
      <c r="AE1001" s="463"/>
    </row>
    <row r="1002" spans="2:32" x14ac:dyDescent="0.2">
      <c r="B1002" s="462" t="s">
        <v>1299</v>
      </c>
      <c r="C1002" s="462"/>
      <c r="D1002" s="462"/>
      <c r="E1002" s="462"/>
      <c r="F1002" s="462"/>
      <c r="G1002" s="462"/>
      <c r="H1002" s="376"/>
      <c r="I1002" s="376"/>
      <c r="J1002" s="376"/>
      <c r="K1002" s="376"/>
      <c r="L1002" s="376"/>
      <c r="M1002" s="376"/>
      <c r="N1002" s="376"/>
      <c r="O1002" s="376"/>
      <c r="P1002" s="376"/>
      <c r="Q1002" s="376"/>
      <c r="R1002" s="376"/>
      <c r="S1002" s="376"/>
      <c r="T1002" s="376"/>
      <c r="U1002" s="376"/>
      <c r="V1002" s="376"/>
      <c r="W1002" s="376"/>
      <c r="X1002" s="376"/>
      <c r="Y1002" s="376"/>
    </row>
    <row r="1003" spans="2:32" x14ac:dyDescent="0.2">
      <c r="B1003" s="461" t="s">
        <v>1914</v>
      </c>
      <c r="C1003" s="462"/>
      <c r="D1003" s="462"/>
      <c r="E1003" s="462"/>
      <c r="F1003" s="462"/>
      <c r="G1003" s="462"/>
      <c r="H1003" s="462"/>
      <c r="I1003" s="462"/>
      <c r="J1003" s="462"/>
      <c r="K1003" s="462"/>
      <c r="L1003" s="462"/>
      <c r="M1003" s="462"/>
      <c r="N1003" s="462"/>
      <c r="O1003" s="462"/>
      <c r="P1003" s="462"/>
      <c r="Q1003" s="462"/>
      <c r="R1003" s="462"/>
      <c r="S1003" s="462"/>
      <c r="T1003" s="462"/>
      <c r="U1003" s="462"/>
      <c r="V1003" s="462"/>
      <c r="W1003" s="462"/>
      <c r="X1003" s="462"/>
      <c r="Y1003" s="462"/>
      <c r="Z1003" s="462"/>
      <c r="AA1003" s="462"/>
      <c r="AB1003" s="462"/>
      <c r="AC1003" s="462"/>
      <c r="AD1003" s="462"/>
      <c r="AE1003" s="462"/>
    </row>
    <row r="1004" spans="2:32" x14ac:dyDescent="0.2">
      <c r="B1004" s="376"/>
      <c r="C1004" s="376"/>
      <c r="D1004" s="376"/>
      <c r="E1004" s="376"/>
      <c r="F1004" s="376"/>
      <c r="G1004" s="376"/>
      <c r="H1004" s="376"/>
      <c r="I1004" s="376"/>
      <c r="J1004" s="376"/>
      <c r="K1004" s="376"/>
      <c r="L1004" s="376"/>
      <c r="M1004" s="376"/>
      <c r="N1004" s="376"/>
      <c r="O1004" s="376"/>
      <c r="P1004" s="376"/>
      <c r="Q1004" s="376"/>
      <c r="R1004" s="376"/>
      <c r="S1004" s="376"/>
      <c r="T1004" s="376"/>
      <c r="U1004" s="376"/>
      <c r="V1004" s="376"/>
      <c r="W1004" s="376"/>
      <c r="X1004" s="376"/>
      <c r="Y1004" s="376"/>
    </row>
    <row r="1005" spans="2:32" x14ac:dyDescent="0.2">
      <c r="B1005" s="376" t="s">
        <v>1300</v>
      </c>
      <c r="C1005" s="376"/>
      <c r="D1005" s="376"/>
      <c r="E1005" s="376"/>
      <c r="F1005" s="376"/>
      <c r="G1005" s="376"/>
      <c r="H1005" s="376"/>
      <c r="I1005" s="376"/>
      <c r="J1005" s="376"/>
      <c r="K1005" s="376"/>
      <c r="L1005" s="376"/>
      <c r="M1005" s="376"/>
      <c r="N1005" s="376"/>
      <c r="O1005" s="376"/>
      <c r="P1005" s="376"/>
      <c r="Q1005" s="376"/>
      <c r="R1005" s="376"/>
      <c r="S1005" s="376"/>
      <c r="T1005" s="376"/>
      <c r="U1005" s="376"/>
      <c r="V1005" s="376"/>
      <c r="W1005" s="376"/>
      <c r="X1005" s="376"/>
      <c r="Y1005" s="376"/>
    </row>
    <row r="1006" spans="2:32" x14ac:dyDescent="0.2">
      <c r="B1006" s="461" t="s">
        <v>1915</v>
      </c>
      <c r="C1006" s="462"/>
      <c r="D1006" s="462"/>
      <c r="E1006" s="462"/>
      <c r="F1006" s="462"/>
      <c r="G1006" s="462"/>
      <c r="H1006" s="462"/>
      <c r="I1006" s="462"/>
      <c r="J1006" s="462"/>
      <c r="K1006" s="462"/>
      <c r="L1006" s="462"/>
      <c r="M1006" s="462"/>
      <c r="N1006" s="462"/>
      <c r="O1006" s="462"/>
      <c r="P1006" s="462"/>
      <c r="Q1006" s="462"/>
      <c r="R1006" s="462"/>
      <c r="S1006" s="462"/>
      <c r="T1006" s="462"/>
      <c r="U1006" s="462"/>
      <c r="V1006" s="462"/>
      <c r="W1006" s="462"/>
      <c r="X1006" s="462"/>
      <c r="Y1006" s="462"/>
      <c r="Z1006" s="462"/>
      <c r="AA1006" s="462"/>
      <c r="AB1006" s="462"/>
      <c r="AC1006" s="462"/>
      <c r="AD1006" s="462"/>
      <c r="AE1006" s="462"/>
      <c r="AF1006" s="462"/>
    </row>
    <row r="1007" spans="2:32" x14ac:dyDescent="0.2">
      <c r="B1007" s="461" t="s">
        <v>1916</v>
      </c>
      <c r="C1007" s="462"/>
      <c r="D1007" s="462"/>
      <c r="E1007" s="462"/>
      <c r="F1007" s="462"/>
      <c r="G1007" s="462"/>
      <c r="H1007" s="462"/>
      <c r="I1007" s="462"/>
      <c r="J1007" s="462"/>
      <c r="K1007" s="462"/>
      <c r="L1007" s="462"/>
      <c r="M1007" s="462"/>
      <c r="N1007" s="462"/>
      <c r="O1007" s="462"/>
      <c r="P1007" s="462"/>
      <c r="Q1007" s="462"/>
      <c r="R1007" s="462"/>
      <c r="S1007" s="462"/>
      <c r="T1007" s="462"/>
      <c r="U1007" s="462"/>
      <c r="V1007" s="462"/>
      <c r="W1007" s="462"/>
      <c r="X1007" s="462"/>
      <c r="Y1007" s="462"/>
      <c r="Z1007" s="462"/>
      <c r="AA1007" s="462"/>
      <c r="AB1007" s="462"/>
      <c r="AC1007" s="462"/>
      <c r="AD1007" s="462"/>
      <c r="AE1007" s="462"/>
      <c r="AF1007" s="462"/>
    </row>
    <row r="1008" spans="2:32" x14ac:dyDescent="0.2">
      <c r="B1008" s="461" t="s">
        <v>1917</v>
      </c>
      <c r="C1008" s="462"/>
      <c r="D1008" s="462"/>
      <c r="E1008" s="462"/>
      <c r="F1008" s="462"/>
      <c r="G1008" s="462"/>
      <c r="H1008" s="462"/>
      <c r="I1008" s="462"/>
      <c r="J1008" s="462"/>
      <c r="K1008" s="462"/>
      <c r="L1008" s="462"/>
      <c r="M1008" s="462"/>
      <c r="N1008" s="462"/>
      <c r="O1008" s="462"/>
      <c r="P1008" s="462"/>
      <c r="Q1008" s="462"/>
      <c r="R1008" s="462"/>
      <c r="S1008" s="462"/>
      <c r="T1008" s="462"/>
      <c r="U1008" s="462"/>
      <c r="V1008" s="462"/>
      <c r="W1008" s="462"/>
      <c r="X1008" s="462"/>
      <c r="Y1008" s="462"/>
      <c r="Z1008" s="462"/>
      <c r="AA1008" s="462"/>
      <c r="AB1008" s="462"/>
      <c r="AC1008" s="462"/>
      <c r="AD1008" s="462"/>
      <c r="AE1008" s="462"/>
      <c r="AF1008" s="462"/>
    </row>
    <row r="1009" spans="2:32" x14ac:dyDescent="0.2">
      <c r="B1009" s="461" t="s">
        <v>1918</v>
      </c>
      <c r="C1009" s="462"/>
      <c r="D1009" s="462"/>
      <c r="E1009" s="462"/>
      <c r="F1009" s="462"/>
      <c r="G1009" s="462"/>
      <c r="H1009" s="462"/>
      <c r="I1009" s="462"/>
      <c r="J1009" s="462"/>
      <c r="K1009" s="462"/>
      <c r="L1009" s="462"/>
      <c r="M1009" s="462"/>
      <c r="N1009" s="462"/>
      <c r="O1009" s="462"/>
      <c r="P1009" s="462"/>
      <c r="Q1009" s="462"/>
      <c r="R1009" s="462"/>
      <c r="S1009" s="462"/>
      <c r="T1009" s="462"/>
      <c r="U1009" s="462"/>
      <c r="V1009" s="462"/>
      <c r="W1009" s="462"/>
      <c r="X1009" s="462"/>
      <c r="Y1009" s="462"/>
      <c r="Z1009" s="462"/>
      <c r="AA1009" s="462"/>
      <c r="AB1009" s="462"/>
      <c r="AC1009" s="462"/>
      <c r="AD1009" s="462"/>
      <c r="AE1009" s="462"/>
      <c r="AF1009" s="462"/>
    </row>
    <row r="1010" spans="2:32" x14ac:dyDescent="0.2">
      <c r="B1010" s="461" t="s">
        <v>1919</v>
      </c>
      <c r="C1010" s="462"/>
      <c r="D1010" s="462"/>
      <c r="E1010" s="462"/>
      <c r="F1010" s="462"/>
      <c r="G1010" s="462"/>
      <c r="H1010" s="462"/>
      <c r="I1010" s="462"/>
      <c r="J1010" s="462"/>
      <c r="K1010" s="462"/>
      <c r="L1010" s="462"/>
      <c r="M1010" s="462"/>
      <c r="N1010" s="462"/>
      <c r="O1010" s="462"/>
      <c r="P1010" s="462"/>
      <c r="Q1010" s="462"/>
      <c r="R1010" s="462"/>
      <c r="S1010" s="462"/>
      <c r="T1010" s="462"/>
      <c r="U1010" s="462"/>
      <c r="V1010" s="462"/>
      <c r="W1010" s="462"/>
      <c r="X1010" s="462"/>
      <c r="Y1010" s="462"/>
      <c r="Z1010" s="462"/>
      <c r="AA1010" s="462"/>
      <c r="AB1010" s="462"/>
      <c r="AC1010" s="462"/>
      <c r="AD1010" s="462"/>
      <c r="AE1010" s="462"/>
      <c r="AF1010" s="462"/>
    </row>
    <row r="1011" spans="2:32" x14ac:dyDescent="0.2">
      <c r="B1011" s="461" t="s">
        <v>1920</v>
      </c>
      <c r="C1011" s="462"/>
      <c r="D1011" s="462"/>
      <c r="E1011" s="462"/>
      <c r="F1011" s="462"/>
      <c r="G1011" s="462"/>
      <c r="H1011" s="462"/>
      <c r="I1011" s="462"/>
      <c r="J1011" s="462"/>
      <c r="K1011" s="462"/>
      <c r="L1011" s="462"/>
      <c r="M1011" s="462"/>
      <c r="N1011" s="462"/>
      <c r="O1011" s="462"/>
      <c r="P1011" s="462"/>
      <c r="Q1011" s="462"/>
      <c r="R1011" s="462"/>
      <c r="S1011" s="462"/>
      <c r="T1011" s="462"/>
      <c r="U1011" s="462"/>
      <c r="V1011" s="462"/>
      <c r="W1011" s="462"/>
      <c r="X1011" s="462"/>
      <c r="Y1011" s="462"/>
      <c r="Z1011" s="462"/>
      <c r="AA1011" s="462"/>
      <c r="AB1011" s="462"/>
      <c r="AC1011" s="462"/>
      <c r="AD1011" s="462"/>
      <c r="AE1011" s="462"/>
      <c r="AF1011" s="462"/>
    </row>
    <row r="1012" spans="2:32" x14ac:dyDescent="0.2">
      <c r="B1012" s="461" t="s">
        <v>1921</v>
      </c>
      <c r="C1012" s="462"/>
      <c r="D1012" s="462"/>
      <c r="E1012" s="462"/>
      <c r="F1012" s="462"/>
      <c r="G1012" s="462"/>
      <c r="H1012" s="462"/>
      <c r="I1012" s="462"/>
      <c r="J1012" s="462"/>
      <c r="K1012" s="462"/>
      <c r="L1012" s="462"/>
      <c r="M1012" s="462"/>
      <c r="N1012" s="462"/>
      <c r="O1012" s="462"/>
      <c r="P1012" s="462"/>
      <c r="Q1012" s="462"/>
      <c r="R1012" s="462"/>
      <c r="S1012" s="462"/>
      <c r="T1012" s="462"/>
      <c r="U1012" s="462"/>
      <c r="V1012" s="462"/>
      <c r="W1012" s="462"/>
      <c r="X1012" s="462"/>
      <c r="Y1012" s="462"/>
      <c r="Z1012" s="462"/>
      <c r="AA1012" s="462"/>
      <c r="AB1012" s="462"/>
      <c r="AC1012" s="462"/>
      <c r="AD1012" s="462"/>
      <c r="AE1012" s="462"/>
      <c r="AF1012" s="462"/>
    </row>
    <row r="1013" spans="2:32" x14ac:dyDescent="0.2">
      <c r="B1013" s="461" t="s">
        <v>1922</v>
      </c>
      <c r="C1013" s="462"/>
      <c r="D1013" s="462"/>
      <c r="E1013" s="462"/>
      <c r="F1013" s="462"/>
      <c r="G1013" s="462"/>
      <c r="H1013" s="462"/>
      <c r="I1013" s="462"/>
      <c r="J1013" s="462"/>
      <c r="K1013" s="462"/>
      <c r="L1013" s="462"/>
      <c r="M1013" s="462"/>
      <c r="N1013" s="462"/>
      <c r="O1013" s="462"/>
      <c r="P1013" s="462"/>
      <c r="Q1013" s="462"/>
      <c r="R1013" s="462"/>
      <c r="S1013" s="462"/>
      <c r="T1013" s="462"/>
      <c r="U1013" s="462"/>
      <c r="V1013" s="462"/>
      <c r="W1013" s="462"/>
      <c r="X1013" s="462"/>
      <c r="Y1013" s="462"/>
      <c r="Z1013" s="462"/>
      <c r="AA1013" s="462"/>
      <c r="AB1013" s="462"/>
      <c r="AC1013" s="462"/>
      <c r="AD1013" s="462"/>
      <c r="AE1013" s="462"/>
      <c r="AF1013" s="462"/>
    </row>
    <row r="1014" spans="2:32" x14ac:dyDescent="0.2">
      <c r="B1014" s="461" t="s">
        <v>1923</v>
      </c>
      <c r="C1014" s="462"/>
      <c r="D1014" s="462"/>
      <c r="E1014" s="462"/>
      <c r="F1014" s="462"/>
      <c r="G1014" s="462"/>
      <c r="H1014" s="462"/>
      <c r="I1014" s="462"/>
      <c r="J1014" s="462"/>
      <c r="K1014" s="462"/>
      <c r="L1014" s="462"/>
      <c r="M1014" s="462"/>
      <c r="N1014" s="462"/>
      <c r="O1014" s="462"/>
      <c r="P1014" s="462"/>
      <c r="Q1014" s="462"/>
      <c r="R1014" s="462"/>
      <c r="S1014" s="462"/>
      <c r="T1014" s="462"/>
      <c r="U1014" s="462"/>
      <c r="V1014" s="462"/>
      <c r="W1014" s="462"/>
      <c r="X1014" s="462"/>
      <c r="Y1014" s="462"/>
      <c r="Z1014" s="462"/>
      <c r="AA1014" s="462"/>
      <c r="AB1014" s="462"/>
      <c r="AC1014" s="462"/>
      <c r="AD1014" s="462"/>
      <c r="AE1014" s="462"/>
      <c r="AF1014" s="462"/>
    </row>
    <row r="1015" spans="2:32" x14ac:dyDescent="0.2">
      <c r="B1015" s="461" t="s">
        <v>1924</v>
      </c>
      <c r="C1015" s="462"/>
      <c r="D1015" s="462"/>
      <c r="E1015" s="462"/>
      <c r="F1015" s="462"/>
      <c r="G1015" s="462"/>
      <c r="H1015" s="462"/>
      <c r="I1015" s="462"/>
      <c r="J1015" s="462"/>
      <c r="K1015" s="462"/>
      <c r="L1015" s="462"/>
      <c r="M1015" s="462"/>
      <c r="N1015" s="462"/>
      <c r="O1015" s="462"/>
      <c r="P1015" s="462"/>
      <c r="Q1015" s="462"/>
      <c r="R1015" s="462"/>
      <c r="S1015" s="462"/>
      <c r="T1015" s="462"/>
      <c r="U1015" s="462"/>
      <c r="V1015" s="462"/>
      <c r="W1015" s="462"/>
      <c r="X1015" s="462"/>
      <c r="Y1015" s="462"/>
      <c r="Z1015" s="462"/>
      <c r="AA1015" s="462"/>
      <c r="AB1015" s="462"/>
      <c r="AC1015" s="462"/>
      <c r="AD1015" s="462"/>
      <c r="AE1015" s="462"/>
      <c r="AF1015" s="462"/>
    </row>
    <row r="1016" spans="2:32" x14ac:dyDescent="0.2">
      <c r="B1016" s="376"/>
      <c r="C1016" s="376"/>
      <c r="D1016" s="376"/>
      <c r="E1016" s="376"/>
      <c r="F1016" s="376"/>
      <c r="G1016" s="376"/>
      <c r="H1016" s="376"/>
      <c r="I1016" s="376"/>
      <c r="J1016" s="376"/>
      <c r="K1016" s="376"/>
      <c r="L1016" s="376"/>
      <c r="M1016" s="376"/>
      <c r="N1016" s="376"/>
      <c r="O1016" s="376"/>
      <c r="P1016" s="376"/>
      <c r="Q1016" s="376"/>
      <c r="R1016" s="376"/>
      <c r="S1016" s="376"/>
      <c r="T1016" s="376"/>
      <c r="U1016" s="376"/>
      <c r="V1016" s="376"/>
      <c r="W1016" s="376"/>
      <c r="X1016" s="376"/>
      <c r="Y1016" s="376"/>
    </row>
    <row r="1017" spans="2:32" x14ac:dyDescent="0.2">
      <c r="B1017" s="463" t="s">
        <v>1301</v>
      </c>
      <c r="C1017" s="463"/>
      <c r="D1017" s="463"/>
      <c r="E1017" s="463"/>
      <c r="F1017" s="463"/>
      <c r="G1017" s="463"/>
      <c r="H1017" s="463"/>
      <c r="I1017" s="463"/>
      <c r="J1017" s="463"/>
      <c r="K1017" s="463"/>
      <c r="L1017" s="463"/>
      <c r="M1017" s="463"/>
      <c r="N1017" s="463"/>
      <c r="O1017" s="463"/>
      <c r="P1017" s="463"/>
      <c r="Q1017" s="463"/>
      <c r="R1017" s="463"/>
      <c r="S1017" s="463"/>
      <c r="T1017" s="463"/>
      <c r="U1017" s="463"/>
      <c r="V1017" s="463"/>
      <c r="W1017" s="463"/>
      <c r="X1017" s="463"/>
      <c r="Y1017" s="463"/>
      <c r="Z1017" s="463"/>
      <c r="AA1017" s="463"/>
      <c r="AB1017" s="463"/>
      <c r="AC1017" s="463"/>
      <c r="AD1017" s="463"/>
      <c r="AE1017" s="463"/>
      <c r="AF1017" s="463"/>
    </row>
    <row r="1018" spans="2:32" x14ac:dyDescent="0.2">
      <c r="C1018" s="376"/>
      <c r="D1018" s="376" t="s">
        <v>1302</v>
      </c>
      <c r="E1018" s="376"/>
      <c r="F1018" s="376"/>
      <c r="G1018" s="376"/>
      <c r="H1018" s="376"/>
      <c r="I1018" s="376"/>
      <c r="J1018" s="376"/>
      <c r="K1018" s="376"/>
      <c r="L1018" s="376"/>
      <c r="M1018" s="376"/>
      <c r="N1018" s="376"/>
      <c r="O1018" s="376"/>
      <c r="P1018" s="376"/>
      <c r="Q1018" s="376"/>
      <c r="R1018" s="376"/>
      <c r="S1018" s="376"/>
      <c r="T1018" s="376"/>
      <c r="U1018" s="376"/>
      <c r="V1018" s="376"/>
      <c r="W1018" s="376"/>
      <c r="X1018" s="376"/>
      <c r="Y1018" s="376"/>
    </row>
    <row r="1019" spans="2:32" x14ac:dyDescent="0.2">
      <c r="B1019" s="376" t="s">
        <v>1303</v>
      </c>
      <c r="C1019" s="376"/>
      <c r="D1019" s="376"/>
      <c r="E1019" s="376"/>
      <c r="F1019" s="376"/>
      <c r="G1019" s="376"/>
      <c r="H1019" s="376"/>
      <c r="I1019" s="376"/>
      <c r="J1019" s="376"/>
      <c r="K1019" s="376"/>
      <c r="L1019" s="376"/>
      <c r="M1019" s="376"/>
      <c r="N1019" s="376"/>
      <c r="O1019" s="376"/>
      <c r="P1019" s="376"/>
      <c r="Q1019" s="376"/>
      <c r="R1019" s="376"/>
      <c r="S1019" s="376"/>
      <c r="T1019" s="376"/>
      <c r="U1019" s="376"/>
      <c r="V1019" s="376"/>
      <c r="W1019" s="376"/>
      <c r="X1019" s="376"/>
      <c r="Y1019" s="376"/>
    </row>
    <row r="1020" spans="2:32" x14ac:dyDescent="0.2">
      <c r="C1020" s="376"/>
      <c r="D1020" s="376"/>
      <c r="E1020" s="376"/>
      <c r="F1020" s="376"/>
      <c r="G1020" s="376"/>
      <c r="H1020" s="376"/>
      <c r="I1020" s="376"/>
      <c r="J1020" s="376"/>
      <c r="K1020" s="376"/>
      <c r="L1020" s="376"/>
      <c r="M1020" s="376"/>
      <c r="N1020" s="376"/>
      <c r="O1020" s="377" t="s">
        <v>1796</v>
      </c>
      <c r="P1020" s="376"/>
      <c r="Q1020" s="376"/>
      <c r="R1020" s="376"/>
      <c r="S1020" s="376"/>
      <c r="T1020" s="376"/>
      <c r="U1020" s="376"/>
      <c r="V1020" s="376"/>
      <c r="W1020" s="376"/>
      <c r="X1020" s="376"/>
      <c r="Y1020" s="376" t="s">
        <v>1925</v>
      </c>
    </row>
    <row r="1021" spans="2:32" x14ac:dyDescent="0.2">
      <c r="B1021" s="377" t="s">
        <v>1926</v>
      </c>
      <c r="C1021" s="376"/>
      <c r="D1021" s="376"/>
      <c r="E1021" s="376"/>
      <c r="F1021" s="376"/>
      <c r="G1021" s="376"/>
      <c r="H1021" s="376"/>
      <c r="I1021" s="376"/>
      <c r="J1021" s="376"/>
      <c r="K1021" s="376"/>
      <c r="L1021" s="376"/>
      <c r="M1021" s="376"/>
      <c r="N1021" s="376"/>
      <c r="O1021" s="377" t="s">
        <v>1927</v>
      </c>
      <c r="P1021" s="376"/>
      <c r="Q1021" s="376"/>
      <c r="R1021" s="376" t="s">
        <v>1928</v>
      </c>
      <c r="S1021" s="376"/>
      <c r="T1021" s="376"/>
      <c r="U1021" s="376"/>
      <c r="V1021" s="376"/>
      <c r="W1021" s="376"/>
      <c r="X1021" s="376"/>
      <c r="Y1021" s="377" t="s">
        <v>1929</v>
      </c>
      <c r="Z1021" s="376"/>
      <c r="AA1021" s="376"/>
      <c r="AB1021" s="376" t="s">
        <v>1930</v>
      </c>
      <c r="AC1021" s="376"/>
      <c r="AD1021" s="376"/>
      <c r="AE1021" s="376"/>
      <c r="AF1021" s="376"/>
    </row>
    <row r="1022" spans="2:32" x14ac:dyDescent="0.2">
      <c r="B1022" s="446" t="s">
        <v>1932</v>
      </c>
      <c r="C1022" s="446"/>
      <c r="D1022" s="446"/>
      <c r="E1022" s="446"/>
      <c r="F1022" s="446"/>
      <c r="G1022" s="446"/>
      <c r="H1022" s="446"/>
      <c r="I1022" s="446"/>
      <c r="J1022" s="446"/>
      <c r="K1022" s="446"/>
      <c r="L1022" s="446"/>
      <c r="M1022" s="446"/>
      <c r="N1022" s="446"/>
      <c r="O1022" s="455">
        <v>15</v>
      </c>
      <c r="P1022" s="455"/>
      <c r="Q1022" s="455"/>
      <c r="R1022" s="455">
        <v>1</v>
      </c>
      <c r="S1022" s="455"/>
      <c r="T1022" s="455"/>
      <c r="U1022" s="431"/>
      <c r="V1022" s="431"/>
      <c r="W1022" s="431"/>
      <c r="X1022" s="431"/>
      <c r="Y1022" s="455">
        <v>7</v>
      </c>
      <c r="Z1022" s="455"/>
      <c r="AA1022" s="455"/>
      <c r="AB1022" s="456" t="s">
        <v>1931</v>
      </c>
      <c r="AC1022" s="455"/>
      <c r="AD1022" s="455"/>
      <c r="AE1022" s="376"/>
      <c r="AF1022" s="376"/>
    </row>
    <row r="1023" spans="2:32" x14ac:dyDescent="0.2">
      <c r="B1023" s="446" t="s">
        <v>1933</v>
      </c>
      <c r="C1023" s="447"/>
      <c r="D1023" s="447"/>
      <c r="E1023" s="447"/>
      <c r="F1023" s="447"/>
      <c r="G1023" s="447"/>
      <c r="H1023" s="447"/>
      <c r="I1023" s="447"/>
      <c r="J1023" s="447"/>
      <c r="K1023" s="447"/>
      <c r="L1023" s="447"/>
      <c r="M1023" s="447"/>
      <c r="N1023" s="447"/>
      <c r="O1023" s="455">
        <v>14</v>
      </c>
      <c r="P1023" s="455"/>
      <c r="Q1023" s="455"/>
      <c r="R1023" s="455">
        <v>2</v>
      </c>
      <c r="S1023" s="455"/>
      <c r="T1023" s="455"/>
      <c r="U1023" s="431"/>
      <c r="V1023" s="431"/>
      <c r="W1023" s="431"/>
      <c r="X1023" s="431"/>
      <c r="Y1023" s="455">
        <v>5</v>
      </c>
      <c r="Z1023" s="455"/>
      <c r="AA1023" s="455"/>
      <c r="AB1023" s="456" t="s">
        <v>1931</v>
      </c>
      <c r="AC1023" s="455"/>
      <c r="AD1023" s="455"/>
    </row>
    <row r="1024" spans="2:32" x14ac:dyDescent="0.2">
      <c r="B1024" s="451" t="s">
        <v>1304</v>
      </c>
      <c r="C1024" s="451"/>
      <c r="D1024" s="451"/>
      <c r="E1024" s="451"/>
      <c r="F1024" s="451"/>
      <c r="G1024" s="451"/>
      <c r="H1024" s="451"/>
      <c r="I1024" s="451"/>
      <c r="J1024" s="451"/>
      <c r="K1024" s="451"/>
      <c r="L1024" s="451"/>
      <c r="M1024" s="451"/>
      <c r="N1024" s="451"/>
      <c r="O1024" s="443">
        <v>14</v>
      </c>
      <c r="P1024" s="443"/>
      <c r="Q1024" s="443"/>
      <c r="R1024" s="443">
        <v>3</v>
      </c>
      <c r="S1024" s="443"/>
      <c r="T1024" s="443"/>
      <c r="U1024" s="404"/>
      <c r="V1024" s="404"/>
      <c r="W1024" s="404"/>
      <c r="X1024" s="404"/>
      <c r="Y1024" s="443">
        <v>5</v>
      </c>
      <c r="Z1024" s="443"/>
      <c r="AA1024" s="443"/>
      <c r="AB1024" s="442" t="s">
        <v>1931</v>
      </c>
      <c r="AC1024" s="443"/>
      <c r="AD1024" s="443"/>
    </row>
    <row r="1025" spans="2:30" x14ac:dyDescent="0.2">
      <c r="B1025" s="449" t="s">
        <v>1934</v>
      </c>
      <c r="C1025" s="450"/>
      <c r="D1025" s="450"/>
      <c r="E1025" s="450"/>
      <c r="F1025" s="450"/>
      <c r="G1025" s="450"/>
      <c r="H1025" s="450"/>
      <c r="I1025" s="450"/>
      <c r="J1025" s="450"/>
      <c r="K1025" s="450"/>
      <c r="L1025" s="450"/>
      <c r="M1025" s="450"/>
      <c r="N1025" s="450"/>
      <c r="O1025" s="444"/>
      <c r="P1025" s="444"/>
      <c r="Q1025" s="444"/>
      <c r="R1025" s="444"/>
      <c r="S1025" s="444"/>
      <c r="T1025" s="444"/>
      <c r="U1025" s="407"/>
      <c r="V1025" s="407"/>
      <c r="W1025" s="407"/>
      <c r="X1025" s="407"/>
      <c r="Y1025" s="444"/>
      <c r="Z1025" s="444"/>
      <c r="AA1025" s="444"/>
      <c r="AB1025" s="444"/>
      <c r="AC1025" s="444"/>
      <c r="AD1025" s="444"/>
    </row>
    <row r="1026" spans="2:30" x14ac:dyDescent="0.2">
      <c r="B1026" s="451" t="s">
        <v>1305</v>
      </c>
      <c r="C1026" s="451"/>
      <c r="D1026" s="451"/>
      <c r="E1026" s="451"/>
      <c r="F1026" s="451"/>
      <c r="G1026" s="451"/>
      <c r="H1026" s="451"/>
      <c r="I1026" s="451"/>
      <c r="J1026" s="451"/>
      <c r="K1026" s="451"/>
      <c r="L1026" s="451"/>
      <c r="M1026" s="451"/>
      <c r="N1026" s="451"/>
      <c r="O1026" s="443">
        <v>13</v>
      </c>
      <c r="P1026" s="443"/>
      <c r="Q1026" s="443"/>
      <c r="R1026" s="443">
        <v>1</v>
      </c>
      <c r="S1026" s="443"/>
      <c r="T1026" s="443"/>
      <c r="U1026" s="404"/>
      <c r="V1026" s="404"/>
      <c r="W1026" s="404"/>
      <c r="X1026" s="404"/>
      <c r="Y1026" s="443">
        <v>4</v>
      </c>
      <c r="Z1026" s="443"/>
      <c r="AA1026" s="443"/>
      <c r="AB1026" s="442" t="s">
        <v>1931</v>
      </c>
      <c r="AC1026" s="443"/>
      <c r="AD1026" s="443"/>
    </row>
    <row r="1027" spans="2:30" x14ac:dyDescent="0.2">
      <c r="B1027" s="449" t="s">
        <v>1935</v>
      </c>
      <c r="C1027" s="450"/>
      <c r="D1027" s="450"/>
      <c r="E1027" s="450"/>
      <c r="F1027" s="450"/>
      <c r="G1027" s="450"/>
      <c r="H1027" s="450"/>
      <c r="I1027" s="450"/>
      <c r="J1027" s="450"/>
      <c r="K1027" s="450"/>
      <c r="L1027" s="450"/>
      <c r="M1027" s="450"/>
      <c r="N1027" s="450"/>
      <c r="O1027" s="444"/>
      <c r="P1027" s="444"/>
      <c r="Q1027" s="444"/>
      <c r="R1027" s="444"/>
      <c r="S1027" s="444"/>
      <c r="T1027" s="444"/>
      <c r="U1027" s="407"/>
      <c r="V1027" s="407"/>
      <c r="W1027" s="407"/>
      <c r="X1027" s="407"/>
      <c r="Y1027" s="444"/>
      <c r="Z1027" s="444"/>
      <c r="AA1027" s="444"/>
      <c r="AB1027" s="444"/>
      <c r="AC1027" s="444"/>
      <c r="AD1027" s="444"/>
    </row>
    <row r="1028" spans="2:30" x14ac:dyDescent="0.2">
      <c r="B1028" s="451" t="s">
        <v>1306</v>
      </c>
      <c r="C1028" s="451"/>
      <c r="D1028" s="451"/>
      <c r="E1028" s="451"/>
      <c r="F1028" s="451"/>
      <c r="G1028" s="451"/>
      <c r="H1028" s="451"/>
      <c r="I1028" s="451"/>
      <c r="J1028" s="451"/>
      <c r="K1028" s="451"/>
      <c r="L1028" s="451"/>
      <c r="M1028" s="451"/>
      <c r="N1028" s="451"/>
      <c r="O1028" s="443">
        <v>13</v>
      </c>
      <c r="P1028" s="443"/>
      <c r="Q1028" s="443"/>
      <c r="R1028" s="443">
        <v>2</v>
      </c>
      <c r="S1028" s="443"/>
      <c r="T1028" s="443"/>
      <c r="U1028" s="404"/>
      <c r="V1028" s="404"/>
      <c r="W1028" s="404"/>
      <c r="X1028" s="404"/>
      <c r="Y1028" s="443">
        <v>4</v>
      </c>
      <c r="Z1028" s="443"/>
      <c r="AA1028" s="443"/>
      <c r="AB1028" s="442" t="s">
        <v>1931</v>
      </c>
      <c r="AC1028" s="443"/>
      <c r="AD1028" s="443"/>
    </row>
    <row r="1029" spans="2:30" x14ac:dyDescent="0.2">
      <c r="B1029" s="449" t="s">
        <v>1936</v>
      </c>
      <c r="C1029" s="450"/>
      <c r="D1029" s="450"/>
      <c r="E1029" s="450"/>
      <c r="F1029" s="450"/>
      <c r="G1029" s="450"/>
      <c r="H1029" s="450"/>
      <c r="I1029" s="450"/>
      <c r="J1029" s="450"/>
      <c r="K1029" s="450"/>
      <c r="L1029" s="450"/>
      <c r="M1029" s="450"/>
      <c r="N1029" s="450"/>
      <c r="O1029" s="444"/>
      <c r="P1029" s="444"/>
      <c r="Q1029" s="444"/>
      <c r="R1029" s="444"/>
      <c r="S1029" s="444"/>
      <c r="T1029" s="444"/>
      <c r="U1029" s="407"/>
      <c r="V1029" s="407"/>
      <c r="W1029" s="407"/>
      <c r="X1029" s="407"/>
      <c r="Y1029" s="444"/>
      <c r="Z1029" s="444"/>
      <c r="AA1029" s="444"/>
      <c r="AB1029" s="444"/>
      <c r="AC1029" s="444"/>
      <c r="AD1029" s="444"/>
    </row>
    <row r="1030" spans="2:30" x14ac:dyDescent="0.2">
      <c r="B1030" s="446" t="s">
        <v>1937</v>
      </c>
      <c r="C1030" s="447"/>
      <c r="D1030" s="447"/>
      <c r="E1030" s="447"/>
      <c r="F1030" s="447"/>
      <c r="G1030" s="447"/>
      <c r="H1030" s="447"/>
      <c r="I1030" s="447"/>
      <c r="J1030" s="447"/>
      <c r="K1030" s="447"/>
      <c r="L1030" s="447"/>
      <c r="M1030" s="447"/>
      <c r="N1030" s="447"/>
      <c r="O1030" s="455">
        <v>13</v>
      </c>
      <c r="P1030" s="455"/>
      <c r="Q1030" s="455"/>
      <c r="R1030" s="455">
        <v>3</v>
      </c>
      <c r="S1030" s="455"/>
      <c r="T1030" s="455"/>
      <c r="U1030" s="431"/>
      <c r="V1030" s="431"/>
      <c r="W1030" s="431"/>
      <c r="X1030" s="431"/>
      <c r="Y1030" s="455">
        <v>3</v>
      </c>
      <c r="Z1030" s="455"/>
      <c r="AA1030" s="455"/>
      <c r="AB1030" s="456" t="s">
        <v>1931</v>
      </c>
      <c r="AC1030" s="455"/>
      <c r="AD1030" s="455"/>
    </row>
    <row r="1031" spans="2:30" x14ac:dyDescent="0.2">
      <c r="B1031" s="451" t="s">
        <v>1307</v>
      </c>
      <c r="C1031" s="451"/>
      <c r="D1031" s="451"/>
      <c r="E1031" s="451"/>
      <c r="F1031" s="451"/>
      <c r="G1031" s="451"/>
      <c r="H1031" s="451"/>
      <c r="I1031" s="451"/>
      <c r="J1031" s="451"/>
      <c r="K1031" s="451"/>
      <c r="L1031" s="451"/>
      <c r="M1031" s="451"/>
      <c r="N1031" s="451"/>
      <c r="O1031" s="443">
        <v>12</v>
      </c>
      <c r="P1031" s="443"/>
      <c r="Q1031" s="443"/>
      <c r="R1031" s="443">
        <v>2</v>
      </c>
      <c r="S1031" s="443"/>
      <c r="T1031" s="443"/>
      <c r="U1031" s="404"/>
      <c r="V1031" s="404"/>
      <c r="W1031" s="404"/>
      <c r="X1031" s="404"/>
      <c r="Y1031" s="443">
        <v>3</v>
      </c>
      <c r="Z1031" s="443"/>
      <c r="AA1031" s="443"/>
      <c r="AB1031" s="442" t="s">
        <v>1931</v>
      </c>
      <c r="AC1031" s="443"/>
      <c r="AD1031" s="443"/>
    </row>
    <row r="1032" spans="2:30" x14ac:dyDescent="0.2">
      <c r="B1032" s="449" t="s">
        <v>1938</v>
      </c>
      <c r="C1032" s="450"/>
      <c r="D1032" s="450"/>
      <c r="E1032" s="450"/>
      <c r="F1032" s="450"/>
      <c r="G1032" s="450"/>
      <c r="H1032" s="450"/>
      <c r="I1032" s="450"/>
      <c r="J1032" s="450"/>
      <c r="K1032" s="450"/>
      <c r="L1032" s="450"/>
      <c r="M1032" s="450"/>
      <c r="N1032" s="450"/>
      <c r="O1032" s="444"/>
      <c r="P1032" s="444"/>
      <c r="Q1032" s="444"/>
      <c r="R1032" s="444"/>
      <c r="S1032" s="444"/>
      <c r="T1032" s="444"/>
      <c r="U1032" s="407"/>
      <c r="V1032" s="407"/>
      <c r="W1032" s="407"/>
      <c r="X1032" s="407"/>
      <c r="Y1032" s="444"/>
      <c r="Z1032" s="444"/>
      <c r="AA1032" s="444"/>
      <c r="AB1032" s="444"/>
      <c r="AC1032" s="444"/>
      <c r="AD1032" s="444"/>
    </row>
    <row r="1033" spans="2:30" x14ac:dyDescent="0.2">
      <c r="B1033" s="451" t="s">
        <v>1308</v>
      </c>
      <c r="C1033" s="451"/>
      <c r="D1033" s="451"/>
      <c r="E1033" s="451"/>
      <c r="F1033" s="451"/>
      <c r="G1033" s="451"/>
      <c r="H1033" s="451"/>
      <c r="I1033" s="451"/>
      <c r="J1033" s="451"/>
      <c r="K1033" s="451"/>
      <c r="L1033" s="451"/>
      <c r="M1033" s="451"/>
      <c r="N1033" s="451"/>
      <c r="O1033" s="443">
        <v>11</v>
      </c>
      <c r="P1033" s="443"/>
      <c r="Q1033" s="443"/>
      <c r="R1033" s="443">
        <v>1</v>
      </c>
      <c r="S1033" s="443"/>
      <c r="T1033" s="443"/>
      <c r="U1033" s="404"/>
      <c r="V1033" s="404"/>
      <c r="W1033" s="404"/>
      <c r="X1033" s="404"/>
      <c r="Y1033" s="443">
        <v>2</v>
      </c>
      <c r="Z1033" s="443"/>
      <c r="AA1033" s="443"/>
      <c r="AB1033" s="442" t="s">
        <v>1931</v>
      </c>
      <c r="AC1033" s="443"/>
      <c r="AD1033" s="443"/>
    </row>
    <row r="1034" spans="2:30" x14ac:dyDescent="0.2">
      <c r="B1034" s="453" t="s">
        <v>1939</v>
      </c>
      <c r="C1034" s="452"/>
      <c r="D1034" s="452"/>
      <c r="E1034" s="452"/>
      <c r="F1034" s="452"/>
      <c r="G1034" s="452"/>
      <c r="H1034" s="452"/>
      <c r="I1034" s="452"/>
      <c r="J1034" s="452"/>
      <c r="K1034" s="452"/>
      <c r="L1034" s="452"/>
      <c r="M1034" s="452"/>
      <c r="N1034" s="452"/>
      <c r="O1034" s="445"/>
      <c r="P1034" s="445"/>
      <c r="Q1034" s="445"/>
      <c r="R1034" s="445"/>
      <c r="S1034" s="445"/>
      <c r="T1034" s="445"/>
      <c r="U1034" s="419"/>
      <c r="V1034" s="419"/>
      <c r="W1034" s="419"/>
      <c r="X1034" s="419"/>
      <c r="Y1034" s="445"/>
      <c r="Z1034" s="445"/>
      <c r="AA1034" s="445"/>
      <c r="AB1034" s="445"/>
      <c r="AC1034" s="445"/>
      <c r="AD1034" s="445"/>
    </row>
    <row r="1035" spans="2:30" x14ac:dyDescent="0.2">
      <c r="B1035" s="454" t="s">
        <v>1940</v>
      </c>
      <c r="C1035" s="454"/>
      <c r="D1035" s="454"/>
      <c r="E1035" s="454"/>
      <c r="F1035" s="454"/>
      <c r="G1035" s="454"/>
      <c r="H1035" s="454"/>
      <c r="I1035" s="454"/>
      <c r="J1035" s="454"/>
      <c r="K1035" s="454"/>
      <c r="L1035" s="454"/>
      <c r="M1035" s="454"/>
      <c r="N1035" s="454"/>
      <c r="O1035" s="444"/>
      <c r="P1035" s="444"/>
      <c r="Q1035" s="444"/>
      <c r="R1035" s="444"/>
      <c r="S1035" s="444"/>
      <c r="T1035" s="444"/>
      <c r="U1035" s="407"/>
      <c r="V1035" s="407"/>
      <c r="W1035" s="407"/>
      <c r="X1035" s="407"/>
      <c r="Y1035" s="444"/>
      <c r="Z1035" s="444"/>
      <c r="AA1035" s="444"/>
      <c r="AB1035" s="444"/>
      <c r="AC1035" s="444"/>
      <c r="AD1035" s="444"/>
    </row>
    <row r="1036" spans="2:30" x14ac:dyDescent="0.2">
      <c r="B1036" s="451" t="s">
        <v>1308</v>
      </c>
      <c r="C1036" s="451"/>
      <c r="D1036" s="451"/>
      <c r="E1036" s="451"/>
      <c r="F1036" s="451"/>
      <c r="G1036" s="451"/>
      <c r="H1036" s="451"/>
      <c r="I1036" s="451"/>
      <c r="J1036" s="451"/>
      <c r="K1036" s="451"/>
      <c r="L1036" s="451"/>
      <c r="M1036" s="451"/>
      <c r="N1036" s="451"/>
      <c r="O1036" s="443">
        <v>10</v>
      </c>
      <c r="P1036" s="443"/>
      <c r="Q1036" s="443"/>
      <c r="R1036" s="443">
        <v>1</v>
      </c>
      <c r="S1036" s="443"/>
      <c r="T1036" s="443"/>
      <c r="U1036" s="404"/>
      <c r="V1036" s="404"/>
      <c r="W1036" s="404"/>
      <c r="X1036" s="404"/>
      <c r="Y1036" s="443">
        <v>2</v>
      </c>
      <c r="Z1036" s="443"/>
      <c r="AA1036" s="443"/>
      <c r="AB1036" s="442" t="s">
        <v>1931</v>
      </c>
      <c r="AC1036" s="443"/>
      <c r="AD1036" s="443"/>
    </row>
    <row r="1037" spans="2:30" x14ac:dyDescent="0.2">
      <c r="B1037" s="452" t="s">
        <v>1309</v>
      </c>
      <c r="C1037" s="452"/>
      <c r="D1037" s="452"/>
      <c r="E1037" s="452"/>
      <c r="F1037" s="452"/>
      <c r="G1037" s="452"/>
      <c r="H1037" s="452"/>
      <c r="I1037" s="452"/>
      <c r="J1037" s="452"/>
      <c r="K1037" s="452"/>
      <c r="L1037" s="452"/>
      <c r="M1037" s="452"/>
      <c r="N1037" s="452"/>
      <c r="O1037" s="445"/>
      <c r="P1037" s="445"/>
      <c r="Q1037" s="445"/>
      <c r="R1037" s="445"/>
      <c r="S1037" s="445"/>
      <c r="T1037" s="445"/>
      <c r="U1037" s="419"/>
      <c r="V1037" s="419"/>
      <c r="W1037" s="419"/>
      <c r="X1037" s="419"/>
      <c r="Y1037" s="445"/>
      <c r="Z1037" s="445"/>
      <c r="AA1037" s="445"/>
      <c r="AB1037" s="445"/>
      <c r="AC1037" s="445"/>
      <c r="AD1037" s="445"/>
    </row>
    <row r="1038" spans="2:30" x14ac:dyDescent="0.2">
      <c r="B1038" s="452" t="s">
        <v>1310</v>
      </c>
      <c r="C1038" s="452"/>
      <c r="D1038" s="452"/>
      <c r="E1038" s="452"/>
      <c r="F1038" s="452"/>
      <c r="G1038" s="452"/>
      <c r="H1038" s="452"/>
      <c r="I1038" s="452"/>
      <c r="J1038" s="452"/>
      <c r="K1038" s="452"/>
      <c r="L1038" s="452"/>
      <c r="M1038" s="452"/>
      <c r="N1038" s="452"/>
      <c r="O1038" s="445"/>
      <c r="P1038" s="445"/>
      <c r="Q1038" s="445"/>
      <c r="R1038" s="445"/>
      <c r="S1038" s="445"/>
      <c r="T1038" s="445"/>
      <c r="U1038" s="419"/>
      <c r="V1038" s="419"/>
      <c r="W1038" s="419"/>
      <c r="X1038" s="419"/>
      <c r="Y1038" s="445"/>
      <c r="Z1038" s="445"/>
      <c r="AA1038" s="445"/>
      <c r="AB1038" s="445"/>
      <c r="AC1038" s="445"/>
      <c r="AD1038" s="445"/>
    </row>
    <row r="1039" spans="2:30" x14ac:dyDescent="0.2">
      <c r="B1039" s="449" t="s">
        <v>1936</v>
      </c>
      <c r="C1039" s="450"/>
      <c r="D1039" s="450"/>
      <c r="E1039" s="450"/>
      <c r="F1039" s="450"/>
      <c r="G1039" s="450"/>
      <c r="H1039" s="450"/>
      <c r="I1039" s="450"/>
      <c r="J1039" s="450"/>
      <c r="K1039" s="450"/>
      <c r="L1039" s="450"/>
      <c r="M1039" s="450"/>
      <c r="N1039" s="450"/>
      <c r="O1039" s="444"/>
      <c r="P1039" s="444"/>
      <c r="Q1039" s="444"/>
      <c r="R1039" s="444"/>
      <c r="S1039" s="444"/>
      <c r="T1039" s="444"/>
      <c r="U1039" s="407"/>
      <c r="V1039" s="407"/>
      <c r="W1039" s="407"/>
      <c r="X1039" s="407"/>
      <c r="Y1039" s="444"/>
      <c r="Z1039" s="444"/>
      <c r="AA1039" s="444"/>
      <c r="AB1039" s="444"/>
      <c r="AC1039" s="444"/>
      <c r="AD1039" s="444"/>
    </row>
    <row r="1040" spans="2:30" x14ac:dyDescent="0.2">
      <c r="B1040" s="451" t="s">
        <v>1308</v>
      </c>
      <c r="C1040" s="451"/>
      <c r="D1040" s="451"/>
      <c r="E1040" s="451"/>
      <c r="F1040" s="451"/>
      <c r="G1040" s="451"/>
      <c r="H1040" s="451"/>
      <c r="I1040" s="451"/>
      <c r="J1040" s="451"/>
      <c r="K1040" s="451"/>
      <c r="L1040" s="451"/>
      <c r="M1040" s="451"/>
      <c r="N1040" s="451"/>
      <c r="O1040" s="443">
        <v>10</v>
      </c>
      <c r="P1040" s="443"/>
      <c r="Q1040" s="443"/>
      <c r="R1040" s="443">
        <v>2</v>
      </c>
      <c r="S1040" s="443"/>
      <c r="T1040" s="443"/>
      <c r="U1040" s="404"/>
      <c r="V1040" s="404"/>
      <c r="W1040" s="404"/>
      <c r="X1040" s="404"/>
      <c r="Y1040" s="443">
        <v>2</v>
      </c>
      <c r="Z1040" s="443"/>
      <c r="AA1040" s="443"/>
      <c r="AB1040" s="442" t="s">
        <v>1931</v>
      </c>
      <c r="AC1040" s="443"/>
      <c r="AD1040" s="443"/>
    </row>
    <row r="1041" spans="2:31" x14ac:dyDescent="0.2">
      <c r="B1041" s="452" t="s">
        <v>1311</v>
      </c>
      <c r="C1041" s="452"/>
      <c r="D1041" s="452"/>
      <c r="E1041" s="452"/>
      <c r="F1041" s="452"/>
      <c r="G1041" s="452"/>
      <c r="H1041" s="452"/>
      <c r="I1041" s="452"/>
      <c r="J1041" s="452"/>
      <c r="K1041" s="452"/>
      <c r="L1041" s="452"/>
      <c r="M1041" s="452"/>
      <c r="N1041" s="452"/>
      <c r="O1041" s="445"/>
      <c r="P1041" s="445"/>
      <c r="Q1041" s="445"/>
      <c r="R1041" s="445"/>
      <c r="S1041" s="445"/>
      <c r="T1041" s="445"/>
      <c r="U1041" s="419"/>
      <c r="V1041" s="419"/>
      <c r="W1041" s="419"/>
      <c r="X1041" s="419"/>
      <c r="Y1041" s="445"/>
      <c r="Z1041" s="445"/>
      <c r="AA1041" s="445"/>
      <c r="AB1041" s="445"/>
      <c r="AC1041" s="445"/>
      <c r="AD1041" s="445"/>
    </row>
    <row r="1042" spans="2:31" x14ac:dyDescent="0.2">
      <c r="B1042" s="449" t="s">
        <v>1941</v>
      </c>
      <c r="C1042" s="450"/>
      <c r="D1042" s="450"/>
      <c r="E1042" s="450"/>
      <c r="F1042" s="450"/>
      <c r="G1042" s="450"/>
      <c r="H1042" s="450"/>
      <c r="I1042" s="450"/>
      <c r="J1042" s="450"/>
      <c r="K1042" s="450"/>
      <c r="L1042" s="450"/>
      <c r="M1042" s="450"/>
      <c r="N1042" s="450"/>
      <c r="O1042" s="444"/>
      <c r="P1042" s="444"/>
      <c r="Q1042" s="444"/>
      <c r="R1042" s="444"/>
      <c r="S1042" s="444"/>
      <c r="T1042" s="444"/>
      <c r="U1042" s="407"/>
      <c r="V1042" s="407"/>
      <c r="W1042" s="407"/>
      <c r="X1042" s="407"/>
      <c r="Y1042" s="444"/>
      <c r="Z1042" s="444"/>
      <c r="AA1042" s="444"/>
      <c r="AB1042" s="444"/>
      <c r="AC1042" s="444"/>
      <c r="AD1042" s="444"/>
    </row>
    <row r="1043" spans="2:31" x14ac:dyDescent="0.2">
      <c r="B1043" s="446" t="s">
        <v>1942</v>
      </c>
      <c r="C1043" s="447"/>
      <c r="D1043" s="447"/>
      <c r="E1043" s="447"/>
      <c r="F1043" s="447"/>
      <c r="G1043" s="447"/>
      <c r="H1043" s="447"/>
      <c r="I1043" s="447"/>
      <c r="J1043" s="447"/>
      <c r="K1043" s="447"/>
      <c r="L1043" s="447"/>
      <c r="M1043" s="447"/>
      <c r="N1043" s="447"/>
      <c r="O1043" s="455">
        <v>10</v>
      </c>
      <c r="P1043" s="455"/>
      <c r="Q1043" s="455"/>
      <c r="R1043" s="455">
        <v>2</v>
      </c>
      <c r="S1043" s="455"/>
      <c r="T1043" s="455"/>
      <c r="U1043" s="431"/>
      <c r="V1043" s="431"/>
      <c r="W1043" s="431"/>
      <c r="X1043" s="431"/>
      <c r="Y1043" s="455">
        <v>1</v>
      </c>
      <c r="Z1043" s="455"/>
      <c r="AA1043" s="455"/>
      <c r="AB1043" s="456" t="s">
        <v>1931</v>
      </c>
      <c r="AC1043" s="455"/>
      <c r="AD1043" s="455"/>
    </row>
    <row r="1044" spans="2:31" x14ac:dyDescent="0.2">
      <c r="B1044" s="446" t="s">
        <v>1943</v>
      </c>
      <c r="C1044" s="447"/>
      <c r="D1044" s="447"/>
      <c r="E1044" s="447"/>
      <c r="F1044" s="447"/>
      <c r="G1044" s="447"/>
      <c r="H1044" s="447"/>
      <c r="I1044" s="447"/>
      <c r="J1044" s="447"/>
      <c r="K1044" s="447"/>
      <c r="L1044" s="447"/>
      <c r="M1044" s="447"/>
      <c r="N1044" s="447"/>
      <c r="O1044" s="455">
        <v>10</v>
      </c>
      <c r="P1044" s="455"/>
      <c r="Q1044" s="455"/>
      <c r="R1044" s="455">
        <v>3</v>
      </c>
      <c r="S1044" s="455"/>
      <c r="T1044" s="455"/>
      <c r="U1044" s="431"/>
      <c r="V1044" s="431"/>
      <c r="W1044" s="431"/>
      <c r="X1044" s="431"/>
      <c r="Y1044" s="455">
        <v>1</v>
      </c>
      <c r="Z1044" s="455"/>
      <c r="AA1044" s="455"/>
      <c r="AB1044" s="456" t="s">
        <v>1931</v>
      </c>
      <c r="AC1044" s="455"/>
      <c r="AD1044" s="455"/>
    </row>
    <row r="1045" spans="2:31" x14ac:dyDescent="0.2">
      <c r="B1045" s="446" t="s">
        <v>1944</v>
      </c>
      <c r="C1045" s="447"/>
      <c r="D1045" s="447"/>
      <c r="E1045" s="447"/>
      <c r="F1045" s="447"/>
      <c r="G1045" s="447"/>
      <c r="H1045" s="447"/>
      <c r="I1045" s="447"/>
      <c r="J1045" s="447"/>
      <c r="K1045" s="447"/>
      <c r="L1045" s="447"/>
      <c r="M1045" s="447"/>
      <c r="N1045" s="447"/>
      <c r="O1045" s="455">
        <v>9</v>
      </c>
      <c r="P1045" s="455"/>
      <c r="Q1045" s="455"/>
      <c r="R1045" s="455">
        <v>1</v>
      </c>
      <c r="S1045" s="455"/>
      <c r="T1045" s="455"/>
      <c r="U1045" s="431"/>
      <c r="V1045" s="431"/>
      <c r="W1045" s="431"/>
      <c r="X1045" s="431"/>
      <c r="Y1045" s="455">
        <v>1</v>
      </c>
      <c r="Z1045" s="455"/>
      <c r="AA1045" s="455"/>
      <c r="AB1045" s="456" t="s">
        <v>1931</v>
      </c>
      <c r="AC1045" s="455"/>
      <c r="AD1045" s="455"/>
    </row>
    <row r="1046" spans="2:31" x14ac:dyDescent="0.2">
      <c r="B1046" s="446" t="s">
        <v>1945</v>
      </c>
      <c r="C1046" s="447"/>
      <c r="D1046" s="447"/>
      <c r="E1046" s="447"/>
      <c r="F1046" s="447"/>
      <c r="G1046" s="447"/>
      <c r="H1046" s="447"/>
      <c r="I1046" s="447"/>
      <c r="J1046" s="447"/>
      <c r="K1046" s="447"/>
      <c r="L1046" s="447"/>
      <c r="M1046" s="447"/>
      <c r="N1046" s="447"/>
      <c r="O1046" s="455">
        <v>9</v>
      </c>
      <c r="P1046" s="455"/>
      <c r="Q1046" s="455"/>
      <c r="R1046" s="455">
        <v>2</v>
      </c>
      <c r="S1046" s="455"/>
      <c r="T1046" s="455"/>
      <c r="U1046" s="431"/>
      <c r="V1046" s="431"/>
      <c r="W1046" s="431"/>
      <c r="X1046" s="431"/>
      <c r="Y1046" s="455">
        <v>1</v>
      </c>
      <c r="Z1046" s="455"/>
      <c r="AA1046" s="455"/>
      <c r="AB1046" s="456" t="s">
        <v>1931</v>
      </c>
      <c r="AC1046" s="455"/>
      <c r="AD1046" s="455"/>
    </row>
    <row r="1047" spans="2:31" x14ac:dyDescent="0.2">
      <c r="B1047" s="446" t="s">
        <v>1946</v>
      </c>
      <c r="C1047" s="447"/>
      <c r="D1047" s="447"/>
      <c r="E1047" s="447"/>
      <c r="F1047" s="447"/>
      <c r="G1047" s="447"/>
      <c r="H1047" s="447"/>
      <c r="I1047" s="447"/>
      <c r="J1047" s="447"/>
      <c r="K1047" s="447"/>
      <c r="L1047" s="447"/>
      <c r="M1047" s="447"/>
      <c r="N1047" s="447"/>
      <c r="O1047" s="455">
        <v>9</v>
      </c>
      <c r="P1047" s="455"/>
      <c r="Q1047" s="455"/>
      <c r="R1047" s="455">
        <v>3</v>
      </c>
      <c r="S1047" s="455"/>
      <c r="T1047" s="455"/>
      <c r="U1047" s="431"/>
      <c r="V1047" s="431"/>
      <c r="W1047" s="431"/>
      <c r="X1047" s="431"/>
      <c r="Y1047" s="455">
        <v>1</v>
      </c>
      <c r="Z1047" s="455"/>
      <c r="AA1047" s="455"/>
      <c r="AB1047" s="456" t="s">
        <v>1931</v>
      </c>
      <c r="AC1047" s="455"/>
      <c r="AD1047" s="455"/>
    </row>
    <row r="1048" spans="2:31" x14ac:dyDescent="0.2">
      <c r="B1048" s="376"/>
      <c r="C1048" s="376"/>
      <c r="D1048" s="376"/>
      <c r="E1048" s="376"/>
      <c r="F1048" s="376"/>
      <c r="G1048" s="376"/>
      <c r="H1048" s="376"/>
      <c r="I1048" s="376"/>
      <c r="J1048" s="376"/>
      <c r="K1048" s="376"/>
      <c r="L1048" s="376"/>
      <c r="M1048" s="376"/>
      <c r="N1048" s="376"/>
      <c r="O1048" s="376"/>
      <c r="P1048" s="376"/>
      <c r="Q1048" s="376"/>
      <c r="R1048" s="376"/>
      <c r="S1048" s="376"/>
      <c r="T1048" s="376"/>
      <c r="U1048" s="376"/>
      <c r="V1048" s="376"/>
      <c r="W1048" s="376"/>
      <c r="X1048" s="376"/>
      <c r="Y1048" s="376"/>
    </row>
    <row r="1049" spans="2:31" x14ac:dyDescent="0.2">
      <c r="C1049" s="376"/>
      <c r="D1049" s="378" t="s">
        <v>1312</v>
      </c>
      <c r="E1049" s="376"/>
      <c r="F1049" s="376"/>
      <c r="G1049" s="376"/>
      <c r="H1049" s="376"/>
      <c r="I1049" s="376"/>
      <c r="J1049" s="376"/>
      <c r="K1049" s="376"/>
      <c r="L1049" s="376"/>
      <c r="M1049" s="376"/>
      <c r="N1049" s="376"/>
      <c r="O1049" s="376"/>
      <c r="P1049" s="376"/>
      <c r="Q1049" s="376"/>
      <c r="R1049" s="376"/>
      <c r="S1049" s="376"/>
      <c r="T1049" s="376"/>
      <c r="U1049" s="376"/>
      <c r="V1049" s="376"/>
      <c r="W1049" s="376"/>
      <c r="X1049" s="376"/>
      <c r="Y1049" s="376"/>
    </row>
    <row r="1050" spans="2:31" x14ac:dyDescent="0.2">
      <c r="C1050" s="376"/>
      <c r="D1050" s="377" t="s">
        <v>1951</v>
      </c>
      <c r="E1050" s="376"/>
      <c r="F1050" s="376"/>
      <c r="G1050" s="376"/>
      <c r="H1050" s="376"/>
      <c r="I1050" s="376"/>
      <c r="J1050" s="376"/>
      <c r="K1050" s="376"/>
      <c r="L1050" s="376"/>
      <c r="M1050" s="376"/>
      <c r="N1050" s="376"/>
      <c r="O1050" s="376"/>
      <c r="P1050" s="376"/>
      <c r="Q1050" s="376"/>
      <c r="R1050" s="376"/>
      <c r="S1050" s="376"/>
      <c r="T1050" s="376"/>
      <c r="U1050" s="376"/>
      <c r="V1050" s="376"/>
      <c r="W1050" s="376"/>
      <c r="X1050" s="376"/>
      <c r="Y1050" s="376"/>
    </row>
    <row r="1051" spans="2:31" x14ac:dyDescent="0.2">
      <c r="C1051" s="376"/>
      <c r="D1051" s="376" t="s">
        <v>1313</v>
      </c>
      <c r="E1051" s="376"/>
      <c r="F1051" s="376"/>
      <c r="G1051" s="376"/>
      <c r="H1051" s="376"/>
      <c r="I1051" s="376"/>
      <c r="J1051" s="376"/>
      <c r="K1051" s="376"/>
      <c r="L1051" s="376"/>
      <c r="M1051" s="376"/>
      <c r="N1051" s="376"/>
      <c r="O1051" s="376"/>
      <c r="P1051" s="376"/>
      <c r="Q1051" s="376"/>
      <c r="R1051" s="376"/>
      <c r="S1051" s="376"/>
      <c r="T1051" s="376"/>
      <c r="U1051" s="376"/>
      <c r="V1051" s="376"/>
      <c r="W1051" s="376"/>
      <c r="X1051" s="376"/>
      <c r="Y1051" s="376"/>
    </row>
    <row r="1052" spans="2:31" x14ac:dyDescent="0.2">
      <c r="B1052" s="376" t="s">
        <v>1314</v>
      </c>
      <c r="C1052" s="376"/>
      <c r="D1052" s="376"/>
      <c r="E1052" s="376"/>
      <c r="F1052" s="376"/>
      <c r="G1052" s="376"/>
      <c r="H1052" s="376"/>
      <c r="I1052" s="376"/>
      <c r="J1052" s="376"/>
      <c r="K1052" s="376"/>
      <c r="L1052" s="376"/>
      <c r="M1052" s="376"/>
      <c r="N1052" s="376"/>
      <c r="O1052" s="376"/>
      <c r="P1052" s="376"/>
      <c r="Q1052" s="376"/>
      <c r="R1052" s="376"/>
      <c r="S1052" s="376"/>
      <c r="T1052" s="376"/>
      <c r="U1052" s="376"/>
      <c r="V1052" s="376"/>
      <c r="W1052" s="376"/>
      <c r="X1052" s="376"/>
      <c r="Y1052" s="376"/>
    </row>
    <row r="1053" spans="2:31" x14ac:dyDescent="0.2">
      <c r="C1053" s="376"/>
      <c r="D1053" s="377" t="s">
        <v>1950</v>
      </c>
      <c r="E1053" s="376"/>
      <c r="F1053" s="376"/>
      <c r="G1053" s="376"/>
      <c r="H1053" s="376"/>
      <c r="I1053" s="376"/>
      <c r="J1053" s="376"/>
      <c r="K1053" s="376"/>
      <c r="L1053" s="376"/>
      <c r="M1053" s="376"/>
      <c r="N1053" s="376"/>
      <c r="O1053" s="376"/>
      <c r="P1053" s="376"/>
      <c r="Q1053" s="376"/>
      <c r="R1053" s="376"/>
      <c r="S1053" s="376"/>
      <c r="T1053" s="376"/>
      <c r="U1053" s="376"/>
      <c r="V1053" s="376"/>
      <c r="W1053" s="376"/>
      <c r="X1053" s="376"/>
      <c r="Y1053" s="376"/>
    </row>
    <row r="1054" spans="2:31" x14ac:dyDescent="0.2">
      <c r="B1054" s="376" t="s">
        <v>1315</v>
      </c>
      <c r="C1054" s="376"/>
      <c r="D1054" s="376"/>
      <c r="E1054" s="376"/>
      <c r="F1054" s="376"/>
      <c r="G1054" s="376"/>
      <c r="H1054" s="376"/>
      <c r="I1054" s="376"/>
      <c r="J1054" s="376"/>
      <c r="K1054" s="376"/>
      <c r="L1054" s="376"/>
      <c r="M1054" s="376"/>
      <c r="N1054" s="376"/>
      <c r="O1054" s="376"/>
      <c r="P1054" s="376"/>
      <c r="Q1054" s="376"/>
      <c r="R1054" s="376"/>
      <c r="S1054" s="376"/>
      <c r="T1054" s="376"/>
      <c r="U1054" s="376"/>
      <c r="V1054" s="376"/>
      <c r="W1054" s="376"/>
      <c r="X1054" s="376"/>
      <c r="Y1054" s="376"/>
    </row>
    <row r="1055" spans="2:31" x14ac:dyDescent="0.2">
      <c r="B1055" s="376" t="s">
        <v>1316</v>
      </c>
      <c r="C1055" s="376"/>
      <c r="D1055" s="376"/>
      <c r="E1055" s="376"/>
      <c r="F1055" s="376"/>
      <c r="G1055" s="376"/>
      <c r="H1055" s="376"/>
      <c r="I1055" s="376"/>
      <c r="J1055" s="376"/>
      <c r="K1055" s="376"/>
      <c r="L1055" s="376"/>
      <c r="M1055" s="376"/>
      <c r="N1055" s="376"/>
      <c r="O1055" s="376"/>
      <c r="P1055" s="376"/>
      <c r="Q1055" s="376"/>
      <c r="R1055" s="376"/>
      <c r="S1055" s="376"/>
      <c r="T1055" s="376"/>
      <c r="U1055" s="376"/>
      <c r="V1055" s="376"/>
      <c r="W1055" s="376"/>
      <c r="X1055" s="376"/>
      <c r="Y1055" s="376"/>
    </row>
    <row r="1056" spans="2:31" x14ac:dyDescent="0.2">
      <c r="B1056" s="448" t="s">
        <v>1317</v>
      </c>
      <c r="C1056" s="448"/>
      <c r="D1056" s="448"/>
      <c r="E1056" s="448"/>
      <c r="F1056" s="448"/>
      <c r="G1056" s="448"/>
      <c r="H1056" s="448"/>
      <c r="I1056" s="448"/>
      <c r="J1056" s="448"/>
      <c r="K1056" s="448"/>
      <c r="L1056" s="448"/>
      <c r="M1056" s="448"/>
      <c r="N1056" s="448"/>
      <c r="O1056" s="448"/>
      <c r="P1056" s="448"/>
      <c r="Q1056" s="448"/>
      <c r="R1056" s="448"/>
      <c r="S1056" s="448"/>
      <c r="T1056" s="448"/>
      <c r="U1056" s="448"/>
      <c r="V1056" s="448"/>
      <c r="W1056" s="448"/>
      <c r="X1056" s="448"/>
      <c r="Y1056" s="448"/>
      <c r="Z1056" s="448"/>
      <c r="AA1056" s="448"/>
      <c r="AB1056" s="448"/>
      <c r="AC1056" s="448"/>
      <c r="AD1056" s="448"/>
      <c r="AE1056" s="448"/>
    </row>
    <row r="1057" spans="2:31" x14ac:dyDescent="0.2">
      <c r="B1057" s="448" t="s">
        <v>1318</v>
      </c>
      <c r="C1057" s="448"/>
      <c r="D1057" s="448"/>
      <c r="E1057" s="448"/>
      <c r="F1057" s="448"/>
      <c r="G1057" s="448"/>
      <c r="H1057" s="448"/>
      <c r="I1057" s="448"/>
      <c r="J1057" s="448"/>
      <c r="K1057" s="448"/>
      <c r="L1057" s="448"/>
      <c r="M1057" s="448"/>
      <c r="N1057" s="448"/>
      <c r="O1057" s="448"/>
      <c r="P1057" s="448"/>
      <c r="Q1057" s="448"/>
      <c r="R1057" s="448"/>
      <c r="S1057" s="448"/>
      <c r="T1057" s="448"/>
      <c r="U1057" s="448"/>
      <c r="V1057" s="448"/>
      <c r="W1057" s="448"/>
      <c r="X1057" s="448"/>
      <c r="Y1057" s="448"/>
      <c r="Z1057" s="448"/>
      <c r="AA1057" s="448"/>
      <c r="AB1057" s="448"/>
      <c r="AC1057" s="448"/>
      <c r="AD1057" s="448"/>
      <c r="AE1057" s="448"/>
    </row>
    <row r="1058" spans="2:31" x14ac:dyDescent="0.2">
      <c r="B1058" s="448" t="s">
        <v>1319</v>
      </c>
      <c r="C1058" s="448"/>
      <c r="D1058" s="448"/>
      <c r="E1058" s="448"/>
      <c r="F1058" s="448"/>
      <c r="G1058" s="448"/>
      <c r="H1058" s="448"/>
      <c r="I1058" s="448"/>
      <c r="J1058" s="448"/>
      <c r="K1058" s="448"/>
      <c r="L1058" s="448"/>
      <c r="M1058" s="448"/>
      <c r="N1058" s="448"/>
      <c r="O1058" s="448"/>
      <c r="P1058" s="448"/>
      <c r="Q1058" s="448"/>
      <c r="R1058" s="448"/>
      <c r="S1058" s="448"/>
      <c r="T1058" s="448"/>
      <c r="U1058" s="448"/>
      <c r="V1058" s="448"/>
      <c r="W1058" s="448"/>
      <c r="X1058" s="448"/>
      <c r="Y1058" s="448"/>
      <c r="Z1058" s="448"/>
      <c r="AA1058" s="448"/>
      <c r="AB1058" s="448"/>
      <c r="AC1058" s="448"/>
      <c r="AD1058" s="448"/>
      <c r="AE1058" s="448"/>
    </row>
    <row r="1059" spans="2:31" x14ac:dyDescent="0.2">
      <c r="B1059" t="s">
        <v>1320</v>
      </c>
    </row>
    <row r="1060" spans="2:31" x14ac:dyDescent="0.2">
      <c r="B1060" s="383" t="s">
        <v>1321</v>
      </c>
      <c r="C1060" s="383"/>
      <c r="D1060" s="383"/>
      <c r="E1060" s="383"/>
      <c r="F1060" s="383"/>
      <c r="G1060" s="383"/>
      <c r="H1060" s="383"/>
      <c r="I1060" s="383"/>
      <c r="J1060" s="383"/>
      <c r="K1060" s="383"/>
      <c r="L1060" s="383"/>
      <c r="M1060" s="383"/>
      <c r="N1060" s="383"/>
      <c r="O1060" s="383"/>
      <c r="P1060" s="383"/>
      <c r="Q1060" s="383"/>
      <c r="R1060" s="383"/>
      <c r="S1060" s="383"/>
      <c r="T1060" s="383"/>
      <c r="U1060" s="383"/>
      <c r="V1060" s="383"/>
      <c r="W1060" s="383"/>
      <c r="X1060" s="383"/>
      <c r="Y1060" s="383"/>
      <c r="Z1060" s="383"/>
      <c r="AA1060" s="383"/>
      <c r="AB1060" s="383"/>
      <c r="AC1060" s="383"/>
      <c r="AD1060" s="383"/>
      <c r="AE1060" s="383"/>
    </row>
    <row r="1061" spans="2:31" x14ac:dyDescent="0.2">
      <c r="B1061" s="383" t="s">
        <v>1322</v>
      </c>
      <c r="C1061" s="383"/>
      <c r="D1061" s="383"/>
      <c r="E1061" s="383"/>
      <c r="F1061" s="383"/>
      <c r="G1061" s="383"/>
      <c r="H1061" s="383"/>
      <c r="I1061" s="383"/>
      <c r="J1061" s="383"/>
      <c r="K1061" s="383"/>
      <c r="L1061" s="383"/>
      <c r="M1061" s="383"/>
      <c r="N1061" s="383"/>
      <c r="O1061" s="383"/>
      <c r="P1061" s="383"/>
      <c r="Q1061" s="383"/>
      <c r="R1061" s="383"/>
      <c r="S1061" s="383"/>
      <c r="T1061" s="383"/>
      <c r="U1061" s="383"/>
      <c r="V1061" s="383"/>
      <c r="W1061" s="383"/>
      <c r="X1061" s="383"/>
      <c r="Y1061" s="383"/>
      <c r="Z1061" s="383"/>
      <c r="AA1061" s="383"/>
      <c r="AB1061" s="383"/>
      <c r="AC1061" s="383"/>
      <c r="AD1061" s="383"/>
      <c r="AE1061" s="383"/>
    </row>
    <row r="1062" spans="2:31" x14ac:dyDescent="0.2">
      <c r="B1062" s="383" t="s">
        <v>1323</v>
      </c>
      <c r="C1062" s="383"/>
      <c r="D1062" s="383"/>
      <c r="E1062" s="383"/>
      <c r="F1062" s="383"/>
      <c r="G1062" s="383"/>
      <c r="H1062" s="383"/>
      <c r="I1062" s="383"/>
      <c r="J1062" s="383"/>
      <c r="K1062" s="383"/>
      <c r="L1062" s="383"/>
      <c r="M1062" s="383"/>
      <c r="N1062" s="383"/>
      <c r="O1062" s="383"/>
      <c r="P1062" s="383"/>
      <c r="Q1062" s="383"/>
      <c r="R1062" s="383"/>
      <c r="S1062" s="383"/>
      <c r="T1062" s="383"/>
      <c r="U1062" s="383"/>
      <c r="V1062" s="383"/>
      <c r="W1062" s="383"/>
      <c r="X1062" s="383"/>
      <c r="Y1062" s="383"/>
      <c r="Z1062" s="383"/>
      <c r="AA1062" s="383"/>
      <c r="AB1062" s="383"/>
      <c r="AC1062" s="383"/>
      <c r="AD1062" s="383"/>
      <c r="AE1062" s="383"/>
    </row>
    <row r="1063" spans="2:31" x14ac:dyDescent="0.2">
      <c r="B1063" s="383" t="s">
        <v>1324</v>
      </c>
      <c r="C1063" s="383"/>
      <c r="D1063" s="383"/>
      <c r="E1063" s="383"/>
      <c r="F1063" s="383"/>
      <c r="G1063" s="383"/>
      <c r="H1063" s="383"/>
      <c r="I1063" s="383"/>
      <c r="J1063" s="383"/>
      <c r="K1063" s="383"/>
      <c r="L1063" s="383"/>
      <c r="M1063" s="383"/>
      <c r="N1063" s="383"/>
      <c r="O1063" s="383"/>
      <c r="P1063" s="383"/>
      <c r="Q1063" s="383"/>
      <c r="R1063" s="383"/>
      <c r="S1063" s="383"/>
      <c r="T1063" s="383"/>
      <c r="U1063" s="383"/>
      <c r="V1063" s="383"/>
      <c r="W1063" s="383"/>
      <c r="X1063" s="383"/>
      <c r="Y1063" s="383"/>
      <c r="Z1063" s="383"/>
      <c r="AA1063" s="383"/>
      <c r="AB1063" s="383"/>
      <c r="AC1063" s="383"/>
      <c r="AD1063" s="383"/>
      <c r="AE1063" s="383"/>
    </row>
    <row r="1064" spans="2:31" x14ac:dyDescent="0.2">
      <c r="B1064" s="383" t="s">
        <v>1325</v>
      </c>
      <c r="C1064" s="383"/>
      <c r="D1064" s="383"/>
      <c r="E1064" s="383"/>
      <c r="F1064" s="383"/>
      <c r="G1064" s="383"/>
      <c r="H1064" s="383"/>
      <c r="I1064" s="383"/>
      <c r="J1064" s="383"/>
      <c r="K1064" s="383"/>
      <c r="L1064" s="383"/>
      <c r="M1064" s="383"/>
      <c r="N1064" s="383"/>
      <c r="O1064" s="383"/>
      <c r="P1064" s="383"/>
      <c r="Q1064" s="383"/>
      <c r="R1064" s="383"/>
      <c r="S1064" s="383"/>
      <c r="T1064" s="383"/>
      <c r="U1064" s="383"/>
      <c r="V1064" s="383"/>
      <c r="W1064" s="383"/>
      <c r="X1064" s="383"/>
      <c r="Y1064" s="383"/>
      <c r="Z1064" s="383"/>
      <c r="AA1064" s="383"/>
      <c r="AB1064" s="383"/>
      <c r="AC1064" s="383"/>
      <c r="AD1064" s="383"/>
      <c r="AE1064" s="383"/>
    </row>
    <row r="1065" spans="2:31" x14ac:dyDescent="0.2">
      <c r="B1065" s="383" t="s">
        <v>1326</v>
      </c>
      <c r="C1065" s="383"/>
      <c r="D1065" s="383"/>
      <c r="E1065" s="383"/>
      <c r="F1065" s="383"/>
      <c r="G1065" s="383"/>
      <c r="H1065" s="383"/>
      <c r="I1065" s="383"/>
      <c r="J1065" s="383"/>
      <c r="K1065" s="383"/>
      <c r="L1065" s="383"/>
      <c r="M1065" s="383"/>
      <c r="N1065" s="383"/>
      <c r="O1065" s="383"/>
      <c r="P1065" s="383"/>
      <c r="Q1065" s="383"/>
      <c r="R1065" s="383"/>
      <c r="S1065" s="383"/>
      <c r="T1065" s="383"/>
      <c r="U1065" s="383"/>
      <c r="V1065" s="383"/>
      <c r="W1065" s="383"/>
      <c r="X1065" s="383"/>
      <c r="Y1065" s="383"/>
      <c r="Z1065" s="383"/>
      <c r="AA1065" s="383"/>
      <c r="AB1065" s="383"/>
      <c r="AC1065" s="383"/>
      <c r="AD1065" s="383"/>
      <c r="AE1065" s="383"/>
    </row>
    <row r="1066" spans="2:31" x14ac:dyDescent="0.2">
      <c r="B1066" s="383" t="s">
        <v>1327</v>
      </c>
      <c r="C1066" s="383"/>
      <c r="D1066" s="383"/>
      <c r="E1066" s="383"/>
      <c r="F1066" s="383"/>
      <c r="G1066" s="383"/>
      <c r="H1066" s="383"/>
      <c r="I1066" s="383"/>
      <c r="J1066" s="383"/>
      <c r="K1066" s="383"/>
      <c r="L1066" s="383"/>
      <c r="M1066" s="383"/>
      <c r="N1066" s="383"/>
      <c r="O1066" s="383"/>
      <c r="P1066" s="383"/>
      <c r="Q1066" s="383"/>
      <c r="R1066" s="383"/>
      <c r="S1066" s="383"/>
      <c r="T1066" s="383"/>
      <c r="U1066" s="383"/>
      <c r="V1066" s="383"/>
      <c r="W1066" s="383"/>
      <c r="X1066" s="383"/>
      <c r="Y1066" s="383"/>
      <c r="Z1066" s="383"/>
      <c r="AA1066" s="383"/>
      <c r="AB1066" s="383"/>
      <c r="AC1066" s="383"/>
      <c r="AD1066" s="383"/>
      <c r="AE1066" s="383"/>
    </row>
    <row r="1067" spans="2:31" x14ac:dyDescent="0.2">
      <c r="B1067" s="383" t="s">
        <v>1328</v>
      </c>
      <c r="C1067" s="383"/>
      <c r="D1067" s="383"/>
      <c r="E1067" s="383"/>
      <c r="F1067" s="383"/>
      <c r="G1067" s="383"/>
      <c r="H1067" s="383"/>
      <c r="I1067" s="383"/>
      <c r="J1067" s="383"/>
      <c r="K1067" s="383"/>
      <c r="L1067" s="383"/>
      <c r="M1067" s="383"/>
      <c r="N1067" s="383"/>
      <c r="O1067" s="383"/>
      <c r="P1067" s="383"/>
      <c r="Q1067" s="383"/>
      <c r="R1067" s="383"/>
      <c r="S1067" s="383"/>
      <c r="T1067" s="383"/>
      <c r="U1067" s="383"/>
      <c r="V1067" s="383"/>
      <c r="W1067" s="383"/>
      <c r="X1067" s="383"/>
      <c r="Y1067" s="383"/>
      <c r="Z1067" s="383"/>
      <c r="AA1067" s="383"/>
      <c r="AB1067" s="383"/>
      <c r="AC1067" s="383"/>
      <c r="AD1067" s="383"/>
      <c r="AE1067" s="383"/>
    </row>
    <row r="1068" spans="2:31" x14ac:dyDescent="0.2">
      <c r="B1068" s="383" t="s">
        <v>1329</v>
      </c>
      <c r="C1068" s="383"/>
      <c r="D1068" s="383"/>
      <c r="E1068" s="383"/>
      <c r="F1068" s="383"/>
      <c r="G1068" s="383"/>
      <c r="H1068" s="383"/>
      <c r="I1068" s="383"/>
      <c r="J1068" s="383"/>
      <c r="K1068" s="383"/>
      <c r="L1068" s="383"/>
      <c r="M1068" s="383"/>
      <c r="N1068" s="383"/>
      <c r="O1068" s="383"/>
      <c r="P1068" s="383"/>
      <c r="Q1068" s="383"/>
      <c r="R1068" s="383"/>
      <c r="S1068" s="383"/>
      <c r="T1068" s="383"/>
      <c r="U1068" s="383"/>
      <c r="V1068" s="383"/>
      <c r="W1068" s="383"/>
      <c r="X1068" s="383"/>
      <c r="Y1068" s="383"/>
      <c r="Z1068" s="383"/>
      <c r="AA1068" s="383"/>
      <c r="AB1068" s="383"/>
      <c r="AC1068" s="383"/>
      <c r="AD1068" s="383"/>
      <c r="AE1068" s="383"/>
    </row>
    <row r="1069" spans="2:31" x14ac:dyDescent="0.2">
      <c r="B1069" s="383" t="s">
        <v>1330</v>
      </c>
      <c r="C1069" s="383"/>
      <c r="D1069" s="383"/>
      <c r="E1069" s="383"/>
      <c r="F1069" s="383"/>
      <c r="G1069" s="383"/>
      <c r="H1069" s="383"/>
      <c r="I1069" s="383"/>
      <c r="J1069" s="383"/>
      <c r="K1069" s="383"/>
      <c r="L1069" s="383"/>
      <c r="M1069" s="383"/>
      <c r="N1069" s="383"/>
      <c r="O1069" s="383"/>
      <c r="P1069" s="383"/>
      <c r="Q1069" s="383"/>
      <c r="R1069" s="383"/>
      <c r="S1069" s="383"/>
      <c r="T1069" s="383"/>
      <c r="U1069" s="383"/>
      <c r="V1069" s="383"/>
      <c r="W1069" s="383"/>
      <c r="X1069" s="383"/>
      <c r="Y1069" s="383"/>
      <c r="Z1069" s="383"/>
      <c r="AA1069" s="383"/>
      <c r="AB1069" s="383"/>
      <c r="AC1069" s="383"/>
      <c r="AD1069" s="383"/>
      <c r="AE1069" s="383"/>
    </row>
    <row r="1070" spans="2:31" x14ac:dyDescent="0.2">
      <c r="B1070" s="383" t="s">
        <v>1331</v>
      </c>
      <c r="C1070" s="383"/>
      <c r="D1070" s="383"/>
      <c r="E1070" s="383"/>
      <c r="F1070" s="383"/>
      <c r="G1070" s="383"/>
      <c r="H1070" s="383"/>
      <c r="I1070" s="383"/>
      <c r="J1070" s="383"/>
      <c r="K1070" s="383"/>
      <c r="L1070" s="383"/>
      <c r="M1070" s="383"/>
      <c r="N1070" s="383"/>
      <c r="O1070" s="383"/>
      <c r="P1070" s="383"/>
      <c r="Q1070" s="383"/>
      <c r="R1070" s="383"/>
      <c r="S1070" s="383"/>
      <c r="T1070" s="383"/>
      <c r="U1070" s="383"/>
      <c r="V1070" s="383"/>
      <c r="W1070" s="383"/>
      <c r="X1070" s="383"/>
      <c r="Y1070" s="383"/>
      <c r="Z1070" s="383"/>
      <c r="AA1070" s="383"/>
      <c r="AB1070" s="383"/>
      <c r="AC1070" s="383"/>
      <c r="AD1070" s="383"/>
      <c r="AE1070" s="383"/>
    </row>
    <row r="1071" spans="2:31" x14ac:dyDescent="0.2">
      <c r="B1071" s="383" t="s">
        <v>1332</v>
      </c>
      <c r="C1071" s="383"/>
      <c r="D1071" s="383"/>
      <c r="E1071" s="383"/>
      <c r="F1071" s="383"/>
      <c r="G1071" s="383"/>
      <c r="H1071" s="383"/>
      <c r="I1071" s="383"/>
      <c r="J1071" s="383"/>
      <c r="K1071" s="383"/>
      <c r="L1071" s="383"/>
      <c r="M1071" s="383"/>
      <c r="N1071" s="383"/>
      <c r="O1071" s="383"/>
      <c r="P1071" s="383"/>
      <c r="Q1071" s="383"/>
      <c r="R1071" s="383"/>
      <c r="S1071" s="383"/>
      <c r="T1071" s="383"/>
      <c r="U1071" s="383"/>
      <c r="V1071" s="383"/>
      <c r="W1071" s="383"/>
      <c r="X1071" s="383"/>
      <c r="Y1071" s="383"/>
      <c r="Z1071" s="383"/>
      <c r="AA1071" s="383"/>
      <c r="AB1071" s="383"/>
      <c r="AC1071" s="383"/>
      <c r="AD1071" s="383"/>
      <c r="AE1071" s="383"/>
    </row>
    <row r="1072" spans="2:31" x14ac:dyDescent="0.2">
      <c r="B1072" s="383" t="s">
        <v>1333</v>
      </c>
      <c r="C1072" s="383"/>
      <c r="D1072" s="383"/>
      <c r="E1072" s="383"/>
      <c r="F1072" s="383"/>
      <c r="G1072" s="383"/>
      <c r="H1072" s="383"/>
      <c r="I1072" s="383"/>
      <c r="J1072" s="383"/>
      <c r="K1072" s="383"/>
      <c r="L1072" s="383"/>
      <c r="M1072" s="383"/>
      <c r="N1072" s="383"/>
      <c r="O1072" s="383"/>
      <c r="P1072" s="383"/>
      <c r="Q1072" s="383"/>
      <c r="R1072" s="383"/>
      <c r="S1072" s="383"/>
      <c r="T1072" s="383"/>
      <c r="U1072" s="383"/>
      <c r="V1072" s="383"/>
      <c r="W1072" s="383"/>
      <c r="X1072" s="383"/>
      <c r="Y1072" s="383"/>
      <c r="Z1072" s="383"/>
      <c r="AA1072" s="383"/>
      <c r="AB1072" s="383"/>
      <c r="AC1072" s="383"/>
      <c r="AD1072" s="383"/>
      <c r="AE1072" s="383"/>
    </row>
    <row r="1073" spans="2:31" x14ac:dyDescent="0.2">
      <c r="B1073" s="383" t="s">
        <v>1334</v>
      </c>
      <c r="C1073" s="383"/>
      <c r="D1073" s="383"/>
      <c r="E1073" s="383"/>
      <c r="F1073" s="383"/>
      <c r="G1073" s="383"/>
      <c r="H1073" s="383"/>
      <c r="I1073" s="383"/>
      <c r="J1073" s="383"/>
      <c r="K1073" s="383"/>
      <c r="L1073" s="383"/>
      <c r="M1073" s="383"/>
      <c r="N1073" s="383"/>
      <c r="O1073" s="383"/>
      <c r="P1073" s="383"/>
      <c r="Q1073" s="383"/>
      <c r="R1073" s="383"/>
      <c r="S1073" s="383"/>
      <c r="T1073" s="383"/>
      <c r="U1073" s="383"/>
      <c r="V1073" s="383"/>
      <c r="W1073" s="383"/>
      <c r="X1073" s="383"/>
      <c r="Y1073" s="383"/>
      <c r="Z1073" s="383"/>
      <c r="AA1073" s="383"/>
      <c r="AB1073" s="383"/>
      <c r="AC1073" s="383"/>
      <c r="AD1073" s="383"/>
      <c r="AE1073" s="383"/>
    </row>
    <row r="1074" spans="2:31" x14ac:dyDescent="0.2">
      <c r="B1074" s="383" t="s">
        <v>1335</v>
      </c>
      <c r="C1074" s="383"/>
      <c r="D1074" s="383"/>
      <c r="E1074" s="383"/>
      <c r="F1074" s="383"/>
      <c r="G1074" s="383"/>
      <c r="H1074" s="383"/>
      <c r="I1074" s="383"/>
      <c r="J1074" s="383"/>
      <c r="K1074" s="383"/>
      <c r="L1074" s="383"/>
      <c r="M1074" s="383"/>
      <c r="N1074" s="383"/>
      <c r="O1074" s="383"/>
      <c r="P1074" s="383"/>
      <c r="Q1074" s="383"/>
      <c r="R1074" s="383"/>
      <c r="S1074" s="383"/>
      <c r="T1074" s="383"/>
      <c r="U1074" s="383"/>
      <c r="V1074" s="383"/>
      <c r="W1074" s="383"/>
      <c r="X1074" s="383"/>
      <c r="Y1074" s="383"/>
      <c r="Z1074" s="383"/>
      <c r="AA1074" s="383"/>
      <c r="AB1074" s="383"/>
      <c r="AC1074" s="383"/>
      <c r="AD1074" s="383"/>
      <c r="AE1074" s="383"/>
    </row>
    <row r="1075" spans="2:31" x14ac:dyDescent="0.2">
      <c r="C1075" s="376"/>
      <c r="D1075" s="377" t="s">
        <v>1949</v>
      </c>
      <c r="E1075" s="376"/>
      <c r="F1075" s="376"/>
      <c r="G1075" s="376"/>
      <c r="H1075" s="376"/>
      <c r="I1075" s="376"/>
      <c r="J1075" s="376"/>
      <c r="K1075" s="376"/>
      <c r="L1075" s="376"/>
      <c r="M1075" s="376"/>
      <c r="N1075" s="376"/>
      <c r="O1075" s="376"/>
      <c r="P1075" s="376"/>
      <c r="Q1075" s="376"/>
      <c r="R1075" s="376"/>
      <c r="S1075" s="376"/>
      <c r="T1075" s="376"/>
      <c r="U1075" s="376"/>
      <c r="V1075" s="376"/>
      <c r="W1075" s="376"/>
      <c r="X1075" s="376"/>
      <c r="Y1075" s="376"/>
    </row>
    <row r="1076" spans="2:31" x14ac:dyDescent="0.2">
      <c r="B1076" s="432" t="s">
        <v>1336</v>
      </c>
      <c r="C1076" s="376"/>
      <c r="D1076" s="376"/>
      <c r="E1076" s="376"/>
      <c r="F1076" s="376"/>
      <c r="G1076" s="376"/>
      <c r="H1076" s="376"/>
      <c r="I1076" s="376"/>
      <c r="J1076" s="376"/>
      <c r="K1076" s="376"/>
      <c r="L1076" s="376"/>
      <c r="M1076" s="376"/>
      <c r="N1076" s="376"/>
      <c r="O1076" s="376"/>
      <c r="P1076" s="376"/>
      <c r="Q1076" s="376"/>
      <c r="R1076" s="376"/>
      <c r="S1076" s="376"/>
      <c r="T1076" s="376"/>
      <c r="U1076" s="376"/>
      <c r="V1076" s="376"/>
      <c r="W1076" s="376"/>
      <c r="X1076" s="376"/>
      <c r="Y1076" s="376"/>
    </row>
    <row r="1077" spans="2:31" x14ac:dyDescent="0.2">
      <c r="B1077" s="432" t="s">
        <v>1337</v>
      </c>
      <c r="C1077" s="376"/>
      <c r="D1077" s="376"/>
      <c r="E1077" s="376"/>
      <c r="F1077" s="376"/>
      <c r="G1077" s="376"/>
      <c r="H1077" s="376"/>
      <c r="I1077" s="376"/>
      <c r="J1077" s="376"/>
      <c r="K1077" s="376"/>
      <c r="L1077" s="376"/>
      <c r="M1077" s="376"/>
      <c r="N1077" s="376"/>
      <c r="O1077" s="376"/>
      <c r="P1077" s="376"/>
      <c r="Q1077" s="376"/>
      <c r="R1077" s="376"/>
      <c r="S1077" s="376"/>
      <c r="T1077" s="376"/>
      <c r="U1077" s="376"/>
      <c r="V1077" s="376"/>
      <c r="W1077" s="376"/>
      <c r="X1077" s="376"/>
      <c r="Y1077" s="376"/>
    </row>
    <row r="1078" spans="2:31" x14ac:dyDescent="0.2">
      <c r="C1078" s="376"/>
      <c r="D1078" s="376" t="s">
        <v>1338</v>
      </c>
      <c r="E1078" s="376"/>
      <c r="F1078" s="376"/>
      <c r="G1078" s="376"/>
      <c r="H1078" s="376"/>
      <c r="I1078" s="376"/>
      <c r="J1078" s="376"/>
      <c r="K1078" s="376"/>
      <c r="L1078" s="376"/>
      <c r="M1078" s="376"/>
      <c r="N1078" s="376"/>
      <c r="O1078" s="376"/>
      <c r="P1078" s="376"/>
      <c r="Q1078" s="376"/>
      <c r="R1078" s="376"/>
      <c r="S1078" s="376"/>
      <c r="T1078" s="376"/>
      <c r="U1078" s="376"/>
      <c r="V1078" s="376"/>
      <c r="W1078" s="376"/>
      <c r="X1078" s="376"/>
      <c r="Y1078" s="376"/>
    </row>
    <row r="1079" spans="2:31" x14ac:dyDescent="0.2">
      <c r="B1079" s="376" t="s">
        <v>1339</v>
      </c>
      <c r="C1079" s="376"/>
      <c r="D1079" s="376"/>
      <c r="E1079" s="376"/>
      <c r="F1079" s="376"/>
      <c r="G1079" s="376"/>
      <c r="H1079" s="376"/>
      <c r="I1079" s="376"/>
      <c r="J1079" s="376"/>
      <c r="K1079" s="376"/>
      <c r="L1079" s="376"/>
      <c r="M1079" s="376"/>
      <c r="N1079" s="376"/>
      <c r="O1079" s="376"/>
      <c r="P1079" s="376"/>
      <c r="Q1079" s="376"/>
      <c r="R1079" s="376"/>
      <c r="S1079" s="376"/>
      <c r="T1079" s="376"/>
      <c r="U1079" s="376"/>
      <c r="V1079" s="376"/>
      <c r="W1079" s="376"/>
      <c r="X1079" s="376"/>
      <c r="Y1079" s="376"/>
    </row>
    <row r="1080" spans="2:31" x14ac:dyDescent="0.2">
      <c r="B1080" s="376" t="s">
        <v>1340</v>
      </c>
      <c r="C1080" s="376"/>
      <c r="D1080" s="376"/>
      <c r="E1080" s="376"/>
      <c r="F1080" s="376"/>
      <c r="G1080" s="376"/>
      <c r="H1080" s="376"/>
      <c r="I1080" s="376"/>
      <c r="J1080" s="376"/>
      <c r="K1080" s="376"/>
      <c r="L1080" s="376"/>
      <c r="M1080" s="376"/>
      <c r="N1080" s="376"/>
      <c r="O1080" s="376"/>
      <c r="P1080" s="376"/>
      <c r="Q1080" s="376"/>
      <c r="R1080" s="376"/>
      <c r="S1080" s="376"/>
      <c r="T1080" s="376"/>
      <c r="U1080" s="376"/>
      <c r="V1080" s="376"/>
      <c r="W1080" s="376"/>
      <c r="X1080" s="376"/>
      <c r="Y1080" s="376"/>
    </row>
    <row r="1081" spans="2:31" x14ac:dyDescent="0.2">
      <c r="B1081" s="376" t="s">
        <v>1341</v>
      </c>
      <c r="C1081" s="376"/>
      <c r="D1081" s="376"/>
      <c r="E1081" s="376"/>
      <c r="F1081" s="376"/>
      <c r="G1081" s="376"/>
      <c r="H1081" s="376"/>
      <c r="I1081" s="376"/>
      <c r="J1081" s="376"/>
      <c r="K1081" s="376"/>
      <c r="L1081" s="376"/>
      <c r="M1081" s="376"/>
      <c r="N1081" s="376"/>
      <c r="O1081" s="376"/>
      <c r="P1081" s="376"/>
      <c r="Q1081" s="376"/>
      <c r="R1081" s="376"/>
      <c r="S1081" s="376"/>
      <c r="T1081" s="376"/>
      <c r="U1081" s="376"/>
      <c r="V1081" s="376"/>
      <c r="W1081" s="376"/>
      <c r="X1081" s="376"/>
      <c r="Y1081" s="376"/>
    </row>
    <row r="1082" spans="2:31" x14ac:dyDescent="0.2">
      <c r="C1082" s="376"/>
      <c r="D1082" s="376" t="s">
        <v>1342</v>
      </c>
      <c r="E1082" s="376"/>
      <c r="F1082" s="376"/>
      <c r="G1082" s="376"/>
      <c r="H1082" s="376"/>
      <c r="I1082" s="376"/>
      <c r="J1082" s="376"/>
      <c r="K1082" s="376"/>
      <c r="L1082" s="376"/>
      <c r="M1082" s="376"/>
      <c r="N1082" s="376"/>
      <c r="O1082" s="376"/>
      <c r="P1082" s="376"/>
      <c r="Q1082" s="376"/>
      <c r="R1082" s="376"/>
      <c r="S1082" s="376"/>
      <c r="T1082" s="376"/>
      <c r="U1082" s="376"/>
      <c r="V1082" s="376"/>
      <c r="W1082" s="376"/>
      <c r="X1082" s="376"/>
      <c r="Y1082" s="376"/>
    </row>
    <row r="1083" spans="2:31" x14ac:dyDescent="0.2">
      <c r="B1083" s="376" t="s">
        <v>1343</v>
      </c>
      <c r="C1083" s="376"/>
      <c r="D1083" s="376"/>
      <c r="E1083" s="376"/>
      <c r="F1083" s="376"/>
      <c r="G1083" s="376"/>
      <c r="H1083" s="376"/>
      <c r="I1083" s="376"/>
      <c r="J1083" s="376"/>
      <c r="K1083" s="376"/>
      <c r="L1083" s="376"/>
      <c r="M1083" s="376"/>
      <c r="N1083" s="376"/>
      <c r="O1083" s="376"/>
      <c r="P1083" s="376"/>
      <c r="Q1083" s="376"/>
      <c r="R1083" s="376"/>
      <c r="S1083" s="376"/>
      <c r="T1083" s="376"/>
      <c r="U1083" s="376"/>
      <c r="V1083" s="376"/>
      <c r="W1083" s="376"/>
      <c r="X1083" s="376"/>
      <c r="Y1083" s="376"/>
    </row>
    <row r="1084" spans="2:31" x14ac:dyDescent="0.2">
      <c r="B1084" s="376" t="s">
        <v>1344</v>
      </c>
      <c r="C1084" s="376"/>
      <c r="D1084" s="376"/>
      <c r="E1084" s="376"/>
      <c r="F1084" s="376"/>
      <c r="G1084" s="376"/>
      <c r="H1084" s="376"/>
      <c r="I1084" s="376"/>
      <c r="J1084" s="376"/>
      <c r="K1084" s="376"/>
      <c r="L1084" s="376"/>
      <c r="M1084" s="376"/>
      <c r="N1084" s="376"/>
      <c r="O1084" s="376"/>
      <c r="P1084" s="376"/>
      <c r="Q1084" s="376"/>
      <c r="R1084" s="376"/>
      <c r="S1084" s="376"/>
      <c r="T1084" s="376"/>
      <c r="U1084" s="376"/>
      <c r="V1084" s="376"/>
      <c r="W1084" s="376"/>
      <c r="X1084" s="376"/>
      <c r="Y1084" s="376"/>
    </row>
    <row r="1085" spans="2:31" x14ac:dyDescent="0.2">
      <c r="B1085" s="376" t="s">
        <v>1345</v>
      </c>
      <c r="C1085" s="376"/>
      <c r="D1085" s="376"/>
      <c r="E1085" s="376"/>
      <c r="F1085" s="376"/>
      <c r="G1085" s="376"/>
      <c r="H1085" s="376"/>
      <c r="I1085" s="376"/>
      <c r="J1085" s="376"/>
      <c r="K1085" s="376"/>
      <c r="L1085" s="376"/>
      <c r="M1085" s="376"/>
      <c r="N1085" s="376"/>
      <c r="O1085" s="376"/>
      <c r="P1085" s="376"/>
      <c r="Q1085" s="376"/>
      <c r="R1085" s="376"/>
      <c r="S1085" s="376"/>
      <c r="T1085" s="376"/>
      <c r="U1085" s="376"/>
      <c r="V1085" s="376"/>
      <c r="W1085" s="376"/>
      <c r="X1085" s="376"/>
      <c r="Y1085" s="376"/>
    </row>
    <row r="1086" spans="2:31" x14ac:dyDescent="0.2">
      <c r="B1086" s="376" t="s">
        <v>1346</v>
      </c>
      <c r="C1086" s="376"/>
      <c r="D1086" s="376"/>
      <c r="E1086" s="376"/>
      <c r="F1086" s="376"/>
      <c r="G1086" s="376"/>
      <c r="H1086" s="376"/>
      <c r="I1086" s="376"/>
      <c r="J1086" s="376"/>
      <c r="K1086" s="376"/>
      <c r="L1086" s="376"/>
      <c r="M1086" s="376"/>
      <c r="N1086" s="376"/>
      <c r="O1086" s="376"/>
      <c r="P1086" s="376"/>
      <c r="Q1086" s="376"/>
      <c r="R1086" s="376"/>
      <c r="S1086" s="376"/>
      <c r="T1086" s="376"/>
      <c r="U1086" s="376"/>
      <c r="V1086" s="376"/>
      <c r="W1086" s="376"/>
      <c r="X1086" s="376"/>
      <c r="Y1086" s="376"/>
    </row>
    <row r="1087" spans="2:31" x14ac:dyDescent="0.2">
      <c r="B1087" s="376" t="s">
        <v>1347</v>
      </c>
      <c r="C1087" s="376"/>
      <c r="D1087" s="376"/>
      <c r="E1087" s="376"/>
      <c r="F1087" s="376"/>
      <c r="G1087" s="376"/>
      <c r="H1087" s="376"/>
      <c r="I1087" s="376"/>
      <c r="J1087" s="376"/>
      <c r="K1087" s="376"/>
      <c r="L1087" s="376"/>
      <c r="M1087" s="376"/>
      <c r="N1087" s="376"/>
      <c r="O1087" s="376"/>
      <c r="P1087" s="376"/>
      <c r="Q1087" s="376"/>
      <c r="R1087" s="376"/>
      <c r="S1087" s="376"/>
      <c r="T1087" s="376"/>
      <c r="U1087" s="376"/>
      <c r="V1087" s="376"/>
      <c r="W1087" s="376"/>
      <c r="X1087" s="376"/>
      <c r="Y1087" s="376"/>
    </row>
    <row r="1088" spans="2:31" x14ac:dyDescent="0.2">
      <c r="C1088" s="376"/>
      <c r="D1088" s="377" t="s">
        <v>1947</v>
      </c>
      <c r="E1088" s="376"/>
      <c r="F1088" s="376"/>
      <c r="G1088" s="376"/>
      <c r="H1088" s="376"/>
      <c r="I1088" s="376"/>
      <c r="J1088" s="376"/>
      <c r="K1088" s="376"/>
      <c r="L1088" s="376"/>
      <c r="M1088" s="376"/>
      <c r="N1088" s="376"/>
      <c r="O1088" s="376"/>
      <c r="P1088" s="376"/>
      <c r="Q1088" s="376"/>
      <c r="R1088" s="376"/>
      <c r="S1088" s="376"/>
      <c r="T1088" s="376"/>
      <c r="U1088" s="376"/>
      <c r="V1088" s="376"/>
      <c r="W1088" s="376"/>
      <c r="X1088" s="376"/>
      <c r="Y1088" s="376"/>
    </row>
    <row r="1089" spans="2:25" x14ac:dyDescent="0.2">
      <c r="B1089" s="376" t="s">
        <v>1348</v>
      </c>
      <c r="C1089" s="376"/>
      <c r="D1089" s="376"/>
      <c r="E1089" s="376"/>
      <c r="F1089" s="376"/>
      <c r="G1089" s="376"/>
      <c r="H1089" s="376"/>
      <c r="I1089" s="376"/>
      <c r="J1089" s="376"/>
      <c r="K1089" s="376"/>
      <c r="L1089" s="376"/>
      <c r="M1089" s="376"/>
      <c r="N1089" s="376"/>
      <c r="O1089" s="376"/>
      <c r="P1089" s="376"/>
      <c r="Q1089" s="376"/>
      <c r="R1089" s="376"/>
      <c r="S1089" s="376"/>
      <c r="T1089" s="376"/>
      <c r="U1089" s="376"/>
      <c r="V1089" s="376"/>
      <c r="W1089" s="376"/>
      <c r="X1089" s="376"/>
      <c r="Y1089" s="376"/>
    </row>
    <row r="1090" spans="2:25" x14ac:dyDescent="0.2">
      <c r="B1090" s="376" t="s">
        <v>1349</v>
      </c>
      <c r="C1090" s="376"/>
      <c r="D1090" s="376"/>
      <c r="E1090" s="376"/>
      <c r="F1090" s="376"/>
      <c r="G1090" s="376"/>
      <c r="H1090" s="376"/>
      <c r="I1090" s="376"/>
      <c r="J1090" s="376"/>
      <c r="K1090" s="376"/>
      <c r="L1090" s="376"/>
      <c r="M1090" s="376"/>
      <c r="N1090" s="376"/>
      <c r="O1090" s="376"/>
      <c r="P1090" s="376"/>
      <c r="Q1090" s="376"/>
      <c r="R1090" s="376"/>
      <c r="S1090" s="376"/>
      <c r="T1090" s="376"/>
      <c r="U1090" s="376"/>
      <c r="V1090" s="376"/>
      <c r="W1090" s="376"/>
      <c r="X1090" s="376"/>
      <c r="Y1090" s="376"/>
    </row>
    <row r="1091" spans="2:25" x14ac:dyDescent="0.2">
      <c r="B1091" s="376" t="s">
        <v>1350</v>
      </c>
      <c r="C1091" s="376"/>
      <c r="D1091" s="376"/>
      <c r="E1091" s="376"/>
      <c r="F1091" s="376"/>
      <c r="G1091" s="376"/>
      <c r="H1091" s="376"/>
      <c r="I1091" s="376"/>
      <c r="J1091" s="376"/>
      <c r="K1091" s="376"/>
      <c r="L1091" s="376"/>
      <c r="M1091" s="376"/>
      <c r="N1091" s="376"/>
      <c r="O1091" s="376"/>
      <c r="P1091" s="376"/>
      <c r="Q1091" s="376"/>
      <c r="R1091" s="376"/>
      <c r="S1091" s="376"/>
      <c r="T1091" s="376"/>
      <c r="U1091" s="376"/>
      <c r="V1091" s="376"/>
      <c r="W1091" s="376"/>
      <c r="X1091" s="376"/>
      <c r="Y1091" s="376"/>
    </row>
    <row r="1092" spans="2:25" x14ac:dyDescent="0.2">
      <c r="B1092" s="376" t="s">
        <v>1351</v>
      </c>
      <c r="C1092" s="376"/>
      <c r="D1092" s="376"/>
      <c r="E1092" s="376"/>
      <c r="F1092" s="376"/>
      <c r="G1092" s="376"/>
      <c r="H1092" s="376"/>
      <c r="I1092" s="376"/>
      <c r="J1092" s="376"/>
      <c r="K1092" s="376"/>
      <c r="L1092" s="376"/>
      <c r="M1092" s="376"/>
      <c r="N1092" s="376"/>
      <c r="O1092" s="376"/>
      <c r="P1092" s="376"/>
      <c r="Q1092" s="376"/>
      <c r="R1092" s="376"/>
      <c r="S1092" s="376"/>
      <c r="T1092" s="376"/>
      <c r="U1092" s="376"/>
      <c r="V1092" s="376"/>
      <c r="W1092" s="376"/>
      <c r="X1092" s="376"/>
      <c r="Y1092" s="376"/>
    </row>
    <row r="1093" spans="2:25" x14ac:dyDescent="0.2">
      <c r="C1093" s="376"/>
      <c r="D1093" s="376" t="s">
        <v>1352</v>
      </c>
      <c r="E1093" s="376"/>
      <c r="F1093" s="376"/>
      <c r="G1093" s="376"/>
      <c r="H1093" s="376"/>
      <c r="I1093" s="376"/>
      <c r="J1093" s="376"/>
      <c r="K1093" s="376"/>
      <c r="L1093" s="376"/>
      <c r="M1093" s="376"/>
      <c r="N1093" s="376"/>
      <c r="O1093" s="376"/>
      <c r="P1093" s="376"/>
      <c r="Q1093" s="376"/>
      <c r="R1093" s="376"/>
      <c r="S1093" s="376"/>
      <c r="T1093" s="376"/>
      <c r="U1093" s="376"/>
      <c r="V1093" s="376"/>
      <c r="W1093" s="376"/>
      <c r="X1093" s="376"/>
      <c r="Y1093" s="376"/>
    </row>
    <row r="1094" spans="2:25" x14ac:dyDescent="0.2">
      <c r="B1094" s="376" t="s">
        <v>1353</v>
      </c>
      <c r="C1094" s="376"/>
      <c r="D1094" s="376"/>
      <c r="E1094" s="376"/>
      <c r="F1094" s="376"/>
      <c r="G1094" s="376"/>
      <c r="H1094" s="376"/>
      <c r="I1094" s="376"/>
      <c r="J1094" s="376"/>
      <c r="K1094" s="376"/>
      <c r="L1094" s="376"/>
      <c r="M1094" s="376"/>
      <c r="N1094" s="376"/>
      <c r="O1094" s="376"/>
      <c r="P1094" s="376"/>
      <c r="Q1094" s="376"/>
      <c r="R1094" s="376"/>
      <c r="S1094" s="376"/>
      <c r="T1094" s="376"/>
      <c r="U1094" s="376"/>
      <c r="V1094" s="376"/>
      <c r="W1094" s="376"/>
      <c r="X1094" s="376"/>
      <c r="Y1094" s="376"/>
    </row>
    <row r="1095" spans="2:25" x14ac:dyDescent="0.2">
      <c r="B1095" s="376" t="s">
        <v>1354</v>
      </c>
      <c r="C1095" s="376"/>
      <c r="D1095" s="376"/>
      <c r="E1095" s="376"/>
      <c r="F1095" s="376"/>
      <c r="G1095" s="376"/>
      <c r="H1095" s="376"/>
      <c r="I1095" s="376"/>
      <c r="J1095" s="376"/>
      <c r="K1095" s="376"/>
      <c r="L1095" s="376"/>
      <c r="M1095" s="376"/>
      <c r="N1095" s="376"/>
      <c r="O1095" s="376"/>
      <c r="P1095" s="376"/>
      <c r="Q1095" s="376"/>
      <c r="R1095" s="376"/>
      <c r="S1095" s="376"/>
      <c r="T1095" s="376"/>
      <c r="U1095" s="376"/>
      <c r="V1095" s="376"/>
      <c r="W1095" s="376"/>
      <c r="X1095" s="376"/>
      <c r="Y1095" s="376"/>
    </row>
    <row r="1096" spans="2:25" x14ac:dyDescent="0.2">
      <c r="C1096" s="376"/>
      <c r="D1096" s="378" t="s">
        <v>1355</v>
      </c>
      <c r="E1096" s="376"/>
      <c r="F1096" s="376"/>
      <c r="G1096" s="376"/>
      <c r="H1096" s="376"/>
      <c r="I1096" s="376"/>
      <c r="J1096" s="376"/>
      <c r="K1096" s="376"/>
      <c r="L1096" s="376"/>
      <c r="M1096" s="376"/>
      <c r="N1096" s="376"/>
      <c r="O1096" s="376"/>
      <c r="P1096" s="376"/>
      <c r="Q1096" s="376"/>
      <c r="R1096" s="376"/>
      <c r="S1096" s="376"/>
      <c r="T1096" s="376"/>
      <c r="U1096" s="376"/>
      <c r="V1096" s="376"/>
      <c r="W1096" s="376"/>
      <c r="X1096" s="376"/>
      <c r="Y1096" s="376"/>
    </row>
    <row r="1097" spans="2:25" x14ac:dyDescent="0.2">
      <c r="C1097" s="376"/>
      <c r="D1097" s="377" t="s">
        <v>1948</v>
      </c>
      <c r="E1097" s="376"/>
      <c r="F1097" s="376"/>
      <c r="G1097" s="376"/>
      <c r="H1097" s="376"/>
      <c r="I1097" s="376"/>
      <c r="J1097" s="376"/>
      <c r="K1097" s="376"/>
      <c r="L1097" s="376"/>
      <c r="M1097" s="376"/>
      <c r="N1097" s="376"/>
      <c r="O1097" s="376"/>
      <c r="P1097" s="376"/>
      <c r="Q1097" s="376"/>
      <c r="R1097" s="376"/>
      <c r="S1097" s="376"/>
      <c r="T1097" s="376"/>
      <c r="U1097" s="376"/>
      <c r="V1097" s="376"/>
      <c r="W1097" s="376"/>
      <c r="X1097" s="376"/>
      <c r="Y1097" s="376"/>
    </row>
    <row r="1098" spans="2:25" x14ac:dyDescent="0.2">
      <c r="C1098" s="376"/>
      <c r="D1098" s="376" t="s">
        <v>1356</v>
      </c>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row>
    <row r="1099" spans="2:25" x14ac:dyDescent="0.2">
      <c r="B1099" s="376" t="s">
        <v>1357</v>
      </c>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row>
    <row r="1100" spans="2:25" x14ac:dyDescent="0.2">
      <c r="B1100" s="376" t="s">
        <v>1358</v>
      </c>
      <c r="C1100" s="376"/>
      <c r="D1100" s="376"/>
      <c r="E1100" s="376"/>
      <c r="F1100" s="376"/>
      <c r="G1100" s="376"/>
      <c r="H1100" s="376"/>
      <c r="I1100" s="376"/>
      <c r="J1100" s="376"/>
      <c r="K1100" s="376"/>
      <c r="L1100" s="376"/>
      <c r="M1100" s="376"/>
      <c r="N1100" s="376"/>
      <c r="O1100" s="376"/>
      <c r="P1100" s="376"/>
      <c r="Q1100" s="376"/>
      <c r="R1100" s="376"/>
      <c r="S1100" s="376"/>
      <c r="T1100" s="376"/>
      <c r="U1100" s="376"/>
      <c r="V1100" s="376"/>
      <c r="W1100" s="376"/>
      <c r="X1100" s="376"/>
      <c r="Y1100" s="376"/>
    </row>
    <row r="1101" spans="2:25" x14ac:dyDescent="0.2">
      <c r="B1101" s="376" t="s">
        <v>1359</v>
      </c>
      <c r="C1101" s="376"/>
      <c r="D1101" s="376"/>
      <c r="E1101" s="376"/>
      <c r="F1101" s="376"/>
      <c r="G1101" s="376"/>
      <c r="H1101" s="376"/>
      <c r="I1101" s="376"/>
      <c r="J1101" s="376"/>
      <c r="K1101" s="376"/>
      <c r="L1101" s="376"/>
      <c r="M1101" s="376"/>
      <c r="N1101" s="376"/>
      <c r="O1101" s="376"/>
      <c r="P1101" s="376"/>
      <c r="Q1101" s="376"/>
      <c r="R1101" s="376"/>
      <c r="S1101" s="376"/>
      <c r="T1101" s="376"/>
      <c r="U1101" s="376"/>
      <c r="V1101" s="376"/>
      <c r="W1101" s="376"/>
      <c r="X1101" s="376"/>
      <c r="Y1101" s="376"/>
    </row>
    <row r="1102" spans="2:25" x14ac:dyDescent="0.2">
      <c r="B1102" s="376" t="s">
        <v>1360</v>
      </c>
      <c r="C1102" s="376"/>
      <c r="D1102" s="376"/>
      <c r="E1102" s="376"/>
      <c r="F1102" s="376"/>
      <c r="G1102" s="376"/>
      <c r="H1102" s="376"/>
      <c r="I1102" s="376"/>
      <c r="J1102" s="376"/>
      <c r="K1102" s="376"/>
      <c r="L1102" s="376"/>
      <c r="M1102" s="376"/>
      <c r="N1102" s="376"/>
      <c r="O1102" s="376"/>
      <c r="P1102" s="376"/>
      <c r="Q1102" s="376"/>
      <c r="R1102" s="376"/>
      <c r="S1102" s="376"/>
      <c r="T1102" s="376"/>
      <c r="U1102" s="376"/>
      <c r="V1102" s="376"/>
      <c r="W1102" s="376"/>
      <c r="X1102" s="376"/>
      <c r="Y1102" s="376"/>
    </row>
    <row r="1103" spans="2:25" x14ac:dyDescent="0.2">
      <c r="B1103" s="376" t="s">
        <v>1361</v>
      </c>
      <c r="C1103" s="376"/>
      <c r="D1103" s="376"/>
      <c r="E1103" s="376"/>
      <c r="F1103" s="376"/>
      <c r="G1103" s="376"/>
      <c r="H1103" s="376"/>
      <c r="I1103" s="376"/>
      <c r="J1103" s="376"/>
      <c r="K1103" s="376"/>
      <c r="L1103" s="376"/>
      <c r="M1103" s="376"/>
      <c r="N1103" s="376"/>
      <c r="O1103" s="376"/>
      <c r="P1103" s="376"/>
      <c r="Q1103" s="376"/>
      <c r="R1103" s="376"/>
      <c r="S1103" s="376"/>
      <c r="T1103" s="376"/>
      <c r="U1103" s="376"/>
      <c r="V1103" s="376"/>
      <c r="W1103" s="376"/>
      <c r="X1103" s="376"/>
      <c r="Y1103" s="376"/>
    </row>
    <row r="1104" spans="2:25" x14ac:dyDescent="0.2">
      <c r="B1104" s="376" t="s">
        <v>1362</v>
      </c>
      <c r="C1104" s="376"/>
      <c r="D1104" s="376"/>
      <c r="E1104" s="376"/>
      <c r="F1104" s="376"/>
      <c r="G1104" s="376"/>
      <c r="H1104" s="376"/>
      <c r="I1104" s="376"/>
      <c r="J1104" s="376"/>
      <c r="K1104" s="376"/>
      <c r="L1104" s="376"/>
      <c r="M1104" s="376"/>
      <c r="N1104" s="376"/>
      <c r="O1104" s="376"/>
      <c r="P1104" s="376"/>
      <c r="Q1104" s="376"/>
      <c r="R1104" s="376"/>
      <c r="S1104" s="376"/>
      <c r="T1104" s="376"/>
      <c r="U1104" s="376"/>
      <c r="V1104" s="376"/>
      <c r="W1104" s="376"/>
      <c r="X1104" s="376"/>
      <c r="Y1104" s="376"/>
    </row>
    <row r="1105" spans="2:31" x14ac:dyDescent="0.2">
      <c r="B1105" s="376" t="s">
        <v>1363</v>
      </c>
      <c r="C1105" s="376"/>
      <c r="D1105" s="376"/>
      <c r="E1105" s="376"/>
      <c r="F1105" s="376"/>
      <c r="G1105" s="376"/>
      <c r="H1105" s="376"/>
      <c r="I1105" s="376"/>
      <c r="J1105" s="376"/>
      <c r="K1105" s="376"/>
      <c r="L1105" s="376"/>
      <c r="M1105" s="376"/>
      <c r="N1105" s="376"/>
      <c r="O1105" s="376"/>
      <c r="P1105" s="376"/>
      <c r="Q1105" s="376"/>
      <c r="R1105" s="376"/>
      <c r="S1105" s="376"/>
      <c r="T1105" s="376"/>
      <c r="U1105" s="376"/>
      <c r="V1105" s="376"/>
      <c r="W1105" s="376"/>
      <c r="X1105" s="376"/>
      <c r="Y1105" s="376"/>
    </row>
    <row r="1106" spans="2:31" x14ac:dyDescent="0.2">
      <c r="C1106" s="376"/>
      <c r="D1106" s="376" t="s">
        <v>1364</v>
      </c>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row>
    <row r="1107" spans="2:31" x14ac:dyDescent="0.2">
      <c r="B1107" s="376" t="s">
        <v>1365</v>
      </c>
      <c r="C1107" s="376"/>
      <c r="D1107" s="376"/>
      <c r="E1107" s="376"/>
      <c r="F1107" s="376"/>
      <c r="G1107" s="376"/>
      <c r="H1107" s="376"/>
      <c r="I1107" s="376"/>
      <c r="J1107" s="376"/>
      <c r="K1107" s="376"/>
      <c r="L1107" s="376"/>
      <c r="M1107" s="376"/>
      <c r="N1107" s="376"/>
      <c r="O1107" s="376"/>
      <c r="P1107" s="376"/>
      <c r="Q1107" s="376"/>
      <c r="R1107" s="376"/>
      <c r="S1107" s="376"/>
      <c r="T1107" s="376"/>
      <c r="U1107" s="376"/>
      <c r="V1107" s="376"/>
      <c r="W1107" s="376"/>
      <c r="X1107" s="376"/>
      <c r="Y1107" s="376"/>
    </row>
    <row r="1108" spans="2:31" x14ac:dyDescent="0.2">
      <c r="B1108" s="376" t="s">
        <v>1366</v>
      </c>
      <c r="C1108" s="376"/>
      <c r="D1108" s="376"/>
      <c r="E1108" s="376"/>
      <c r="F1108" s="376"/>
      <c r="G1108" s="376"/>
      <c r="H1108" s="376"/>
      <c r="I1108" s="376"/>
      <c r="J1108" s="376"/>
      <c r="K1108" s="376"/>
      <c r="L1108" s="376"/>
      <c r="M1108" s="376"/>
      <c r="N1108" s="376"/>
      <c r="O1108" s="376"/>
      <c r="P1108" s="376"/>
      <c r="Q1108" s="376"/>
      <c r="R1108" s="376"/>
      <c r="S1108" s="376"/>
      <c r="T1108" s="376"/>
      <c r="U1108" s="376"/>
      <c r="V1108" s="376"/>
      <c r="W1108" s="376"/>
      <c r="X1108" s="376"/>
      <c r="Y1108" s="376"/>
    </row>
    <row r="1109" spans="2:31" x14ac:dyDescent="0.2">
      <c r="B1109" s="448" t="s">
        <v>1367</v>
      </c>
      <c r="C1109" s="448"/>
      <c r="D1109" s="448"/>
      <c r="E1109" s="448"/>
      <c r="F1109" s="448"/>
      <c r="G1109" s="448"/>
      <c r="H1109" s="448"/>
      <c r="I1109" s="448"/>
      <c r="J1109" s="448"/>
      <c r="K1109" s="448"/>
      <c r="L1109" s="448"/>
      <c r="M1109" s="448"/>
      <c r="N1109" s="448"/>
      <c r="O1109" s="448"/>
      <c r="P1109" s="448"/>
      <c r="Q1109" s="448"/>
      <c r="R1109" s="448"/>
      <c r="S1109" s="448"/>
      <c r="T1109" s="448"/>
      <c r="U1109" s="448"/>
      <c r="V1109" s="448"/>
      <c r="W1109" s="448"/>
      <c r="X1109" s="448"/>
      <c r="Y1109" s="448"/>
      <c r="Z1109" s="448"/>
      <c r="AA1109" s="448"/>
      <c r="AB1109" s="448"/>
      <c r="AC1109" s="448"/>
      <c r="AD1109" s="448"/>
      <c r="AE1109" s="448"/>
    </row>
    <row r="1110" spans="2:31" x14ac:dyDescent="0.2">
      <c r="B1110" s="448" t="s">
        <v>1368</v>
      </c>
      <c r="C1110" s="448"/>
      <c r="D1110" s="448"/>
      <c r="E1110" s="448"/>
      <c r="F1110" s="448"/>
      <c r="G1110" s="448"/>
      <c r="H1110" s="448"/>
      <c r="I1110" s="448"/>
      <c r="J1110" s="448"/>
      <c r="K1110" s="448"/>
      <c r="L1110" s="448"/>
      <c r="M1110" s="448"/>
      <c r="N1110" s="448"/>
      <c r="O1110" s="448"/>
      <c r="P1110" s="448"/>
      <c r="Q1110" s="448"/>
      <c r="R1110" s="448"/>
      <c r="S1110" s="448"/>
      <c r="T1110" s="448"/>
      <c r="U1110" s="448"/>
      <c r="V1110" s="448"/>
      <c r="W1110" s="448"/>
      <c r="X1110" s="448"/>
      <c r="Y1110" s="448"/>
      <c r="Z1110" s="448"/>
      <c r="AA1110" s="448"/>
      <c r="AB1110" s="448"/>
      <c r="AC1110" s="448"/>
      <c r="AD1110" s="448"/>
      <c r="AE1110" s="448"/>
    </row>
    <row r="1111" spans="2:31" x14ac:dyDescent="0.2">
      <c r="B1111" s="448" t="s">
        <v>1369</v>
      </c>
      <c r="C1111" s="448"/>
      <c r="D1111" s="448"/>
      <c r="E1111" s="448"/>
      <c r="F1111" s="448"/>
      <c r="G1111" s="448"/>
      <c r="H1111" s="448"/>
      <c r="I1111" s="448"/>
      <c r="J1111" s="448"/>
      <c r="K1111" s="448"/>
      <c r="L1111" s="448"/>
      <c r="M1111" s="448"/>
      <c r="N1111" s="448"/>
      <c r="O1111" s="448"/>
      <c r="P1111" s="448"/>
      <c r="Q1111" s="448"/>
      <c r="R1111" s="448"/>
      <c r="S1111" s="448"/>
      <c r="T1111" s="448"/>
      <c r="U1111" s="448"/>
      <c r="V1111" s="448"/>
      <c r="W1111" s="448"/>
      <c r="X1111" s="448"/>
      <c r="Y1111" s="448"/>
      <c r="Z1111" s="448"/>
      <c r="AA1111" s="448"/>
      <c r="AB1111" s="448"/>
      <c r="AC1111" s="448"/>
      <c r="AD1111" s="448"/>
      <c r="AE1111" s="448"/>
    </row>
    <row r="1112" spans="2:31" x14ac:dyDescent="0.2">
      <c r="B1112" s="448" t="s">
        <v>1370</v>
      </c>
      <c r="C1112" s="448"/>
      <c r="D1112" s="448"/>
      <c r="E1112" s="448"/>
      <c r="F1112" s="448"/>
      <c r="G1112" s="448"/>
      <c r="H1112" s="448"/>
      <c r="I1112" s="448"/>
      <c r="J1112" s="448"/>
      <c r="K1112" s="448"/>
      <c r="L1112" s="448"/>
      <c r="M1112" s="448"/>
      <c r="N1112" s="448"/>
      <c r="O1112" s="448"/>
      <c r="P1112" s="448"/>
      <c r="Q1112" s="448"/>
      <c r="R1112" s="448"/>
      <c r="S1112" s="448"/>
      <c r="T1112" s="448"/>
      <c r="U1112" s="448"/>
      <c r="V1112" s="448"/>
      <c r="W1112" s="448"/>
      <c r="X1112" s="448"/>
      <c r="Y1112" s="448"/>
      <c r="Z1112" s="448"/>
      <c r="AA1112" s="448"/>
      <c r="AB1112" s="448"/>
      <c r="AC1112" s="448"/>
      <c r="AD1112" s="448"/>
      <c r="AE1112" s="448"/>
    </row>
    <row r="1113" spans="2:31" x14ac:dyDescent="0.2">
      <c r="C1113" s="376"/>
      <c r="D1113" s="378" t="s">
        <v>1371</v>
      </c>
      <c r="E1113" s="376"/>
      <c r="F1113" s="376"/>
      <c r="G1113" s="376"/>
      <c r="H1113" s="376"/>
      <c r="I1113" s="376"/>
      <c r="J1113" s="376"/>
      <c r="K1113" s="376"/>
      <c r="L1113" s="376"/>
      <c r="M1113" s="376"/>
      <c r="N1113" s="376"/>
      <c r="O1113" s="376"/>
      <c r="P1113" s="376"/>
      <c r="Q1113" s="376"/>
      <c r="R1113" s="376"/>
      <c r="S1113" s="376"/>
      <c r="T1113" s="376"/>
      <c r="U1113" s="376"/>
      <c r="V1113" s="376"/>
      <c r="W1113" s="376"/>
      <c r="X1113" s="376"/>
      <c r="Y1113" s="376"/>
    </row>
    <row r="1114" spans="2:31" x14ac:dyDescent="0.2">
      <c r="C1114" s="376"/>
      <c r="D1114" s="377" t="s">
        <v>1952</v>
      </c>
      <c r="E1114" s="376"/>
      <c r="F1114" s="376"/>
      <c r="G1114" s="376"/>
      <c r="H1114" s="376"/>
      <c r="I1114" s="376"/>
      <c r="J1114" s="376"/>
      <c r="K1114" s="376"/>
      <c r="L1114" s="376"/>
      <c r="M1114" s="376"/>
      <c r="N1114" s="376"/>
      <c r="O1114" s="376"/>
      <c r="P1114" s="376"/>
      <c r="Q1114" s="376"/>
      <c r="R1114" s="376"/>
      <c r="S1114" s="376"/>
      <c r="T1114" s="376"/>
      <c r="U1114" s="376"/>
      <c r="V1114" s="376"/>
      <c r="W1114" s="376"/>
      <c r="X1114" s="376"/>
      <c r="Y1114" s="376"/>
    </row>
    <row r="1115" spans="2:31" x14ac:dyDescent="0.2">
      <c r="C1115" s="376"/>
      <c r="D1115" s="376" t="s">
        <v>1372</v>
      </c>
      <c r="E1115" s="376"/>
      <c r="F1115" s="376"/>
      <c r="G1115" s="376"/>
      <c r="H1115" s="376"/>
      <c r="I1115" s="376"/>
      <c r="J1115" s="376"/>
      <c r="K1115" s="376"/>
      <c r="L1115" s="376"/>
      <c r="M1115" s="376"/>
      <c r="N1115" s="376"/>
      <c r="O1115" s="376"/>
      <c r="P1115" s="376"/>
      <c r="Q1115" s="376"/>
      <c r="R1115" s="376"/>
      <c r="S1115" s="376"/>
      <c r="T1115" s="376"/>
      <c r="U1115" s="376"/>
      <c r="V1115" s="376"/>
      <c r="W1115" s="376"/>
      <c r="X1115" s="376"/>
      <c r="Y1115" s="376"/>
    </row>
    <row r="1116" spans="2:31" x14ac:dyDescent="0.2">
      <c r="C1116" s="376"/>
      <c r="D1116" s="376" t="s">
        <v>1373</v>
      </c>
      <c r="E1116" s="376"/>
      <c r="F1116" s="376"/>
      <c r="G1116" s="376"/>
      <c r="H1116" s="376"/>
      <c r="I1116" s="376"/>
      <c r="J1116" s="376"/>
      <c r="K1116" s="376"/>
      <c r="L1116" s="376"/>
      <c r="M1116" s="376"/>
      <c r="N1116" s="376"/>
      <c r="O1116" s="376"/>
      <c r="P1116" s="376"/>
      <c r="Q1116" s="376"/>
      <c r="R1116" s="376"/>
      <c r="S1116" s="376"/>
      <c r="T1116" s="376"/>
      <c r="U1116" s="376"/>
      <c r="V1116" s="376"/>
      <c r="W1116" s="376"/>
      <c r="X1116" s="376"/>
      <c r="Y1116" s="376"/>
    </row>
    <row r="1117" spans="2:31" x14ac:dyDescent="0.2">
      <c r="C1117" s="376"/>
      <c r="D1117" s="376" t="s">
        <v>1374</v>
      </c>
      <c r="E1117" s="376"/>
      <c r="F1117" s="376"/>
      <c r="G1117" s="376"/>
      <c r="H1117" s="376"/>
      <c r="I1117" s="376"/>
      <c r="J1117" s="376"/>
      <c r="K1117" s="376"/>
      <c r="L1117" s="376"/>
      <c r="M1117" s="376"/>
      <c r="N1117" s="376"/>
      <c r="O1117" s="376"/>
      <c r="P1117" s="376"/>
      <c r="Q1117" s="376"/>
      <c r="R1117" s="376"/>
      <c r="S1117" s="376"/>
      <c r="T1117" s="376"/>
      <c r="U1117" s="376"/>
      <c r="V1117" s="376"/>
      <c r="W1117" s="376"/>
      <c r="X1117" s="376"/>
      <c r="Y1117" s="376"/>
    </row>
    <row r="1118" spans="2:31" x14ac:dyDescent="0.2">
      <c r="C1118" s="376"/>
      <c r="D1118" s="376" t="s">
        <v>1375</v>
      </c>
      <c r="E1118" s="376"/>
      <c r="F1118" s="376"/>
      <c r="G1118" s="376"/>
      <c r="H1118" s="376"/>
      <c r="I1118" s="376"/>
      <c r="J1118" s="376"/>
      <c r="K1118" s="376"/>
      <c r="L1118" s="376"/>
      <c r="M1118" s="376"/>
      <c r="N1118" s="376"/>
      <c r="O1118" s="376"/>
      <c r="P1118" s="376"/>
      <c r="Q1118" s="376"/>
      <c r="R1118" s="376"/>
      <c r="S1118" s="376"/>
      <c r="T1118" s="376"/>
      <c r="U1118" s="376"/>
      <c r="V1118" s="376"/>
      <c r="W1118" s="376"/>
      <c r="X1118" s="376"/>
      <c r="Y1118" s="376"/>
    </row>
    <row r="1119" spans="2:31" x14ac:dyDescent="0.2">
      <c r="C1119" s="376"/>
      <c r="D1119" s="376" t="s">
        <v>1376</v>
      </c>
      <c r="E1119" s="376"/>
      <c r="F1119" s="376"/>
      <c r="G1119" s="376"/>
      <c r="H1119" s="376"/>
      <c r="I1119" s="376"/>
      <c r="J1119" s="376"/>
      <c r="K1119" s="376"/>
      <c r="L1119" s="376"/>
      <c r="M1119" s="376"/>
      <c r="N1119" s="376"/>
      <c r="O1119" s="376"/>
      <c r="P1119" s="376"/>
      <c r="Q1119" s="376"/>
      <c r="R1119" s="376"/>
      <c r="S1119" s="376"/>
      <c r="T1119" s="376"/>
      <c r="U1119" s="376"/>
      <c r="V1119" s="376"/>
      <c r="W1119" s="376"/>
      <c r="X1119" s="376"/>
      <c r="Y1119" s="376"/>
    </row>
    <row r="1120" spans="2:31" x14ac:dyDescent="0.2">
      <c r="C1120" s="376"/>
      <c r="D1120" s="376" t="s">
        <v>1377</v>
      </c>
      <c r="E1120" s="376"/>
      <c r="F1120" s="376"/>
      <c r="G1120" s="376"/>
      <c r="H1120" s="376"/>
      <c r="I1120" s="376"/>
      <c r="J1120" s="376"/>
      <c r="K1120" s="376"/>
      <c r="L1120" s="376"/>
      <c r="M1120" s="376"/>
      <c r="N1120" s="376"/>
      <c r="O1120" s="376"/>
      <c r="P1120" s="376"/>
      <c r="Q1120" s="376"/>
      <c r="R1120" s="376"/>
      <c r="S1120" s="376"/>
      <c r="T1120" s="376"/>
      <c r="U1120" s="376"/>
      <c r="V1120" s="376"/>
      <c r="W1120" s="376"/>
      <c r="X1120" s="376"/>
      <c r="Y1120" s="376"/>
    </row>
    <row r="1121" spans="2:25" x14ac:dyDescent="0.2">
      <c r="C1121" s="376"/>
      <c r="D1121" s="377" t="s">
        <v>1953</v>
      </c>
      <c r="E1121" s="376"/>
      <c r="F1121" s="376"/>
      <c r="G1121" s="376"/>
      <c r="H1121" s="376"/>
      <c r="I1121" s="376"/>
      <c r="J1121" s="376"/>
      <c r="K1121" s="376"/>
      <c r="L1121" s="376"/>
      <c r="M1121" s="376"/>
      <c r="N1121" s="376"/>
      <c r="O1121" s="376"/>
      <c r="P1121" s="376"/>
      <c r="Q1121" s="376"/>
      <c r="R1121" s="376"/>
      <c r="S1121" s="376"/>
      <c r="T1121" s="376"/>
      <c r="U1121" s="376"/>
      <c r="V1121" s="376"/>
      <c r="W1121" s="376"/>
      <c r="X1121" s="376"/>
      <c r="Y1121" s="376"/>
    </row>
    <row r="1122" spans="2:25" x14ac:dyDescent="0.2">
      <c r="B1122" s="376" t="s">
        <v>1378</v>
      </c>
      <c r="C1122" s="376"/>
      <c r="D1122" s="376"/>
      <c r="E1122" s="376"/>
      <c r="F1122" s="376"/>
      <c r="G1122" s="376"/>
      <c r="H1122" s="376"/>
      <c r="I1122" s="376"/>
      <c r="J1122" s="376"/>
      <c r="K1122" s="376"/>
      <c r="L1122" s="376"/>
      <c r="M1122" s="376"/>
      <c r="N1122" s="376"/>
      <c r="O1122" s="376"/>
      <c r="P1122" s="376"/>
      <c r="Q1122" s="376"/>
      <c r="R1122" s="376"/>
      <c r="S1122" s="376"/>
      <c r="T1122" s="376"/>
      <c r="U1122" s="376"/>
      <c r="V1122" s="376"/>
      <c r="W1122" s="376"/>
      <c r="X1122" s="376"/>
      <c r="Y1122" s="376"/>
    </row>
    <row r="1123" spans="2:25" x14ac:dyDescent="0.2">
      <c r="B1123" s="376" t="s">
        <v>1379</v>
      </c>
      <c r="C1123" s="376"/>
      <c r="D1123" s="376"/>
      <c r="E1123" s="376"/>
      <c r="F1123" s="376"/>
      <c r="G1123" s="376"/>
      <c r="H1123" s="376"/>
      <c r="I1123" s="376"/>
      <c r="J1123" s="376"/>
      <c r="K1123" s="376"/>
      <c r="L1123" s="376"/>
      <c r="M1123" s="376"/>
      <c r="N1123" s="376"/>
      <c r="O1123" s="376"/>
      <c r="P1123" s="376"/>
      <c r="Q1123" s="376"/>
      <c r="R1123" s="376"/>
      <c r="S1123" s="376"/>
      <c r="T1123" s="376"/>
      <c r="U1123" s="376"/>
      <c r="V1123" s="376"/>
      <c r="W1123" s="376"/>
      <c r="X1123" s="376"/>
      <c r="Y1123" s="376"/>
    </row>
    <row r="1124" spans="2:25" x14ac:dyDescent="0.2">
      <c r="B1124" s="376" t="s">
        <v>1380</v>
      </c>
      <c r="C1124" s="376"/>
      <c r="D1124" s="376"/>
      <c r="E1124" s="376"/>
      <c r="F1124" s="376"/>
      <c r="G1124" s="376"/>
      <c r="H1124" s="376"/>
      <c r="I1124" s="376"/>
      <c r="J1124" s="376"/>
      <c r="K1124" s="376"/>
      <c r="L1124" s="376"/>
      <c r="M1124" s="376"/>
      <c r="N1124" s="376"/>
      <c r="O1124" s="376"/>
      <c r="P1124" s="376"/>
      <c r="Q1124" s="376"/>
      <c r="R1124" s="376"/>
      <c r="S1124" s="376"/>
      <c r="T1124" s="376"/>
      <c r="U1124" s="376"/>
      <c r="V1124" s="376"/>
      <c r="W1124" s="376"/>
      <c r="X1124" s="376"/>
      <c r="Y1124" s="376"/>
    </row>
    <row r="1125" spans="2:25" x14ac:dyDescent="0.2">
      <c r="B1125" s="376" t="s">
        <v>1381</v>
      </c>
      <c r="C1125" s="376"/>
      <c r="D1125" s="376"/>
      <c r="E1125" s="376"/>
      <c r="F1125" s="376"/>
      <c r="G1125" s="376"/>
      <c r="H1125" s="376"/>
      <c r="I1125" s="376"/>
      <c r="J1125" s="376"/>
      <c r="K1125" s="376"/>
      <c r="L1125" s="376"/>
      <c r="M1125" s="376"/>
      <c r="N1125" s="376"/>
      <c r="O1125" s="376"/>
      <c r="P1125" s="376"/>
      <c r="Q1125" s="376"/>
      <c r="R1125" s="376"/>
      <c r="S1125" s="376"/>
      <c r="T1125" s="376"/>
      <c r="U1125" s="376"/>
      <c r="V1125" s="376"/>
      <c r="W1125" s="376"/>
      <c r="X1125" s="376"/>
      <c r="Y1125" s="376"/>
    </row>
    <row r="1126" spans="2:25" x14ac:dyDescent="0.2">
      <c r="B1126" s="376" t="s">
        <v>1382</v>
      </c>
      <c r="C1126" s="376"/>
      <c r="D1126" s="376"/>
      <c r="E1126" s="376"/>
      <c r="F1126" s="376"/>
      <c r="G1126" s="376"/>
      <c r="H1126" s="376"/>
      <c r="I1126" s="376"/>
      <c r="J1126" s="376"/>
      <c r="K1126" s="376"/>
      <c r="L1126" s="376"/>
      <c r="M1126" s="376"/>
      <c r="N1126" s="376"/>
      <c r="O1126" s="376"/>
      <c r="P1126" s="376"/>
      <c r="Q1126" s="376"/>
      <c r="R1126" s="376"/>
      <c r="S1126" s="376"/>
      <c r="T1126" s="376"/>
      <c r="U1126" s="376"/>
      <c r="V1126" s="376"/>
      <c r="W1126" s="376"/>
      <c r="X1126" s="376"/>
      <c r="Y1126" s="376"/>
    </row>
    <row r="1127" spans="2:25" x14ac:dyDescent="0.2">
      <c r="B1127" s="376" t="s">
        <v>1383</v>
      </c>
      <c r="C1127" s="376"/>
      <c r="D1127" s="376"/>
      <c r="E1127" s="376"/>
      <c r="F1127" s="376"/>
      <c r="G1127" s="376"/>
      <c r="H1127" s="376"/>
      <c r="I1127" s="376"/>
      <c r="J1127" s="376"/>
      <c r="K1127" s="376"/>
      <c r="L1127" s="376"/>
      <c r="M1127" s="376"/>
      <c r="N1127" s="376"/>
      <c r="O1127" s="376"/>
      <c r="P1127" s="376"/>
      <c r="Q1127" s="376"/>
      <c r="R1127" s="376"/>
      <c r="S1127" s="376"/>
      <c r="T1127" s="376"/>
      <c r="U1127" s="376"/>
      <c r="V1127" s="376"/>
      <c r="W1127" s="376"/>
      <c r="X1127" s="376"/>
      <c r="Y1127" s="376"/>
    </row>
    <row r="1128" spans="2:25" x14ac:dyDescent="0.2">
      <c r="C1128" s="376"/>
      <c r="D1128" s="376" t="s">
        <v>1384</v>
      </c>
      <c r="E1128" s="376"/>
      <c r="F1128" s="376"/>
      <c r="G1128" s="376"/>
      <c r="H1128" s="376"/>
      <c r="I1128" s="376"/>
      <c r="J1128" s="376"/>
      <c r="K1128" s="376"/>
      <c r="L1128" s="376"/>
      <c r="M1128" s="376"/>
      <c r="N1128" s="376"/>
      <c r="O1128" s="376"/>
      <c r="P1128" s="376"/>
      <c r="Q1128" s="376"/>
      <c r="R1128" s="376"/>
      <c r="S1128" s="376"/>
      <c r="T1128" s="376"/>
      <c r="U1128" s="376"/>
      <c r="V1128" s="376"/>
      <c r="W1128" s="376"/>
      <c r="X1128" s="376"/>
      <c r="Y1128" s="376"/>
    </row>
    <row r="1129" spans="2:25" x14ac:dyDescent="0.2">
      <c r="C1129" s="376"/>
      <c r="D1129" s="376" t="s">
        <v>1385</v>
      </c>
      <c r="E1129" s="376"/>
      <c r="F1129" s="376"/>
      <c r="G1129" s="376"/>
      <c r="H1129" s="376"/>
      <c r="I1129" s="376"/>
      <c r="J1129" s="376"/>
      <c r="K1129" s="376"/>
      <c r="L1129" s="376"/>
      <c r="M1129" s="376"/>
      <c r="N1129" s="376"/>
      <c r="O1129" s="376"/>
      <c r="P1129" s="376"/>
      <c r="Q1129" s="376"/>
      <c r="R1129" s="376"/>
      <c r="S1129" s="376"/>
      <c r="T1129" s="376"/>
      <c r="U1129" s="376"/>
      <c r="V1129" s="376"/>
      <c r="W1129" s="376"/>
      <c r="X1129" s="376"/>
      <c r="Y1129" s="376"/>
    </row>
    <row r="1130" spans="2:25" x14ac:dyDescent="0.2">
      <c r="C1130" s="376"/>
      <c r="D1130" s="376" t="s">
        <v>1386</v>
      </c>
      <c r="E1130" s="376"/>
      <c r="F1130" s="376"/>
      <c r="G1130" s="376"/>
      <c r="H1130" s="376"/>
      <c r="I1130" s="376"/>
      <c r="J1130" s="376"/>
      <c r="K1130" s="376"/>
      <c r="L1130" s="376"/>
      <c r="M1130" s="376"/>
      <c r="N1130" s="376"/>
      <c r="O1130" s="376"/>
      <c r="P1130" s="376"/>
      <c r="Q1130" s="376"/>
      <c r="R1130" s="376"/>
      <c r="S1130" s="376"/>
      <c r="T1130" s="376"/>
      <c r="U1130" s="376"/>
      <c r="V1130" s="376"/>
      <c r="W1130" s="376"/>
      <c r="X1130" s="376"/>
      <c r="Y1130" s="376"/>
    </row>
    <row r="1131" spans="2:25" x14ac:dyDescent="0.2">
      <c r="C1131" s="376"/>
      <c r="D1131" s="376" t="s">
        <v>1387</v>
      </c>
      <c r="E1131" s="376"/>
      <c r="F1131" s="376"/>
      <c r="G1131" s="376"/>
      <c r="H1131" s="376"/>
      <c r="I1131" s="376"/>
      <c r="J1131" s="376"/>
      <c r="K1131" s="376"/>
      <c r="L1131" s="376"/>
      <c r="M1131" s="376"/>
      <c r="N1131" s="376"/>
      <c r="O1131" s="376"/>
      <c r="P1131" s="376"/>
      <c r="Q1131" s="376"/>
      <c r="R1131" s="376"/>
      <c r="S1131" s="376"/>
      <c r="T1131" s="376"/>
      <c r="U1131" s="376"/>
      <c r="V1131" s="376"/>
      <c r="W1131" s="376"/>
      <c r="X1131" s="376"/>
      <c r="Y1131" s="376"/>
    </row>
    <row r="1132" spans="2:25" x14ac:dyDescent="0.2">
      <c r="B1132" s="376" t="s">
        <v>1388</v>
      </c>
      <c r="C1132" s="376"/>
      <c r="D1132" s="376"/>
      <c r="E1132" s="376"/>
      <c r="F1132" s="376"/>
      <c r="G1132" s="376"/>
      <c r="H1132" s="376"/>
      <c r="I1132" s="376"/>
      <c r="J1132" s="376"/>
      <c r="K1132" s="376"/>
      <c r="L1132" s="376"/>
      <c r="M1132" s="376"/>
      <c r="N1132" s="376"/>
      <c r="O1132" s="376"/>
      <c r="P1132" s="376"/>
      <c r="Q1132" s="376"/>
      <c r="R1132" s="376"/>
      <c r="S1132" s="376"/>
      <c r="T1132" s="376"/>
      <c r="U1132" s="376"/>
      <c r="V1132" s="376"/>
      <c r="W1132" s="376"/>
      <c r="X1132" s="376"/>
      <c r="Y1132" s="376"/>
    </row>
    <row r="1133" spans="2:25" x14ac:dyDescent="0.2">
      <c r="C1133" s="376"/>
      <c r="D1133" s="376" t="s">
        <v>1389</v>
      </c>
      <c r="E1133" s="376"/>
      <c r="F1133" s="376"/>
      <c r="G1133" s="376"/>
      <c r="H1133" s="376"/>
      <c r="I1133" s="376"/>
      <c r="J1133" s="376"/>
      <c r="K1133" s="376"/>
      <c r="L1133" s="376"/>
      <c r="M1133" s="376"/>
      <c r="N1133" s="376"/>
      <c r="O1133" s="376"/>
      <c r="P1133" s="376"/>
      <c r="Q1133" s="376"/>
      <c r="R1133" s="376"/>
      <c r="S1133" s="376"/>
      <c r="T1133" s="376"/>
      <c r="U1133" s="376"/>
      <c r="V1133" s="376"/>
      <c r="W1133" s="376"/>
      <c r="X1133" s="376"/>
      <c r="Y1133" s="376"/>
    </row>
    <row r="1134" spans="2:25" x14ac:dyDescent="0.2">
      <c r="B1134" s="376" t="s">
        <v>1390</v>
      </c>
      <c r="C1134" s="376"/>
      <c r="D1134" s="376"/>
      <c r="E1134" s="376"/>
      <c r="F1134" s="376"/>
      <c r="G1134" s="376"/>
      <c r="H1134" s="376"/>
      <c r="I1134" s="376"/>
      <c r="J1134" s="376"/>
      <c r="K1134" s="376"/>
      <c r="L1134" s="376"/>
      <c r="M1134" s="376"/>
      <c r="N1134" s="376"/>
      <c r="O1134" s="376"/>
      <c r="P1134" s="376"/>
      <c r="Q1134" s="376"/>
      <c r="R1134" s="376"/>
      <c r="S1134" s="376"/>
      <c r="T1134" s="376"/>
      <c r="U1134" s="376"/>
      <c r="V1134" s="376"/>
      <c r="W1134" s="376"/>
      <c r="X1134" s="376"/>
      <c r="Y1134" s="376"/>
    </row>
    <row r="1135" spans="2:25" x14ac:dyDescent="0.2">
      <c r="C1135" s="376"/>
      <c r="D1135" s="376" t="s">
        <v>1391</v>
      </c>
      <c r="E1135" s="376"/>
      <c r="F1135" s="376"/>
      <c r="G1135" s="376"/>
      <c r="H1135" s="376"/>
      <c r="I1135" s="376"/>
      <c r="J1135" s="376"/>
      <c r="K1135" s="376"/>
      <c r="L1135" s="376"/>
      <c r="M1135" s="376"/>
      <c r="N1135" s="376"/>
      <c r="O1135" s="376"/>
      <c r="P1135" s="376"/>
      <c r="Q1135" s="376"/>
      <c r="R1135" s="376"/>
      <c r="S1135" s="376"/>
      <c r="T1135" s="376"/>
      <c r="U1135" s="376"/>
      <c r="V1135" s="376"/>
      <c r="W1135" s="376"/>
      <c r="X1135" s="376"/>
      <c r="Y1135" s="376"/>
    </row>
    <row r="1136" spans="2:25" x14ac:dyDescent="0.2">
      <c r="C1136" s="376"/>
      <c r="D1136" s="376" t="s">
        <v>1392</v>
      </c>
      <c r="E1136" s="376"/>
      <c r="F1136" s="376"/>
      <c r="G1136" s="376"/>
      <c r="H1136" s="376"/>
      <c r="I1136" s="376"/>
      <c r="J1136" s="376"/>
      <c r="K1136" s="376"/>
      <c r="L1136" s="376"/>
      <c r="M1136" s="376"/>
      <c r="N1136" s="376"/>
      <c r="O1136" s="376"/>
      <c r="P1136" s="376"/>
      <c r="Q1136" s="376"/>
      <c r="R1136" s="376"/>
      <c r="S1136" s="376"/>
      <c r="T1136" s="376"/>
      <c r="U1136" s="376"/>
      <c r="V1136" s="376"/>
      <c r="W1136" s="376"/>
      <c r="X1136" s="376"/>
      <c r="Y1136" s="376"/>
    </row>
    <row r="1137" spans="2:31" x14ac:dyDescent="0.2">
      <c r="B1137" s="376" t="s">
        <v>1393</v>
      </c>
      <c r="C1137" s="376"/>
      <c r="D1137" s="376"/>
      <c r="E1137" s="376"/>
      <c r="F1137" s="376"/>
      <c r="G1137" s="376"/>
      <c r="H1137" s="376"/>
      <c r="I1137" s="376"/>
      <c r="J1137" s="376"/>
      <c r="K1137" s="376"/>
      <c r="L1137" s="376"/>
      <c r="M1137" s="376"/>
      <c r="N1137" s="376"/>
      <c r="O1137" s="376"/>
      <c r="P1137" s="376"/>
      <c r="Q1137" s="376"/>
      <c r="R1137" s="376"/>
      <c r="S1137" s="376"/>
      <c r="T1137" s="376"/>
      <c r="U1137" s="376"/>
      <c r="V1137" s="376"/>
      <c r="W1137" s="376"/>
      <c r="X1137" s="376"/>
      <c r="Y1137" s="376"/>
    </row>
    <row r="1138" spans="2:31" x14ac:dyDescent="0.2">
      <c r="C1138" s="376"/>
      <c r="D1138" s="376" t="s">
        <v>1394</v>
      </c>
      <c r="E1138" s="376"/>
      <c r="F1138" s="376"/>
      <c r="G1138" s="376"/>
      <c r="H1138" s="376"/>
      <c r="I1138" s="376"/>
      <c r="J1138" s="376"/>
      <c r="K1138" s="376"/>
      <c r="L1138" s="376"/>
      <c r="M1138" s="376"/>
      <c r="N1138" s="376"/>
      <c r="O1138" s="376"/>
      <c r="P1138" s="376"/>
      <c r="Q1138" s="376"/>
      <c r="R1138" s="376"/>
      <c r="S1138" s="376"/>
      <c r="T1138" s="376"/>
      <c r="U1138" s="376"/>
      <c r="V1138" s="376"/>
      <c r="W1138" s="376"/>
      <c r="X1138" s="376"/>
      <c r="Y1138" s="376"/>
    </row>
    <row r="1139" spans="2:31" x14ac:dyDescent="0.2">
      <c r="C1139" s="376"/>
      <c r="D1139" s="376"/>
      <c r="E1139" s="376"/>
      <c r="F1139" s="376"/>
      <c r="G1139" s="376"/>
      <c r="H1139" s="376"/>
      <c r="I1139" s="376"/>
      <c r="J1139" s="376"/>
      <c r="K1139" s="376"/>
      <c r="L1139" s="376"/>
      <c r="M1139" s="376"/>
      <c r="N1139" s="376"/>
      <c r="O1139" s="376"/>
      <c r="P1139" s="376"/>
      <c r="Q1139" s="376"/>
      <c r="R1139" s="376"/>
      <c r="S1139" s="376"/>
      <c r="T1139" s="376"/>
      <c r="U1139" s="376"/>
      <c r="V1139" s="376"/>
      <c r="W1139" s="376"/>
      <c r="X1139" s="376"/>
      <c r="Y1139" s="376"/>
    </row>
    <row r="1140" spans="2:31" x14ac:dyDescent="0.2">
      <c r="B1140" s="448" t="s">
        <v>1395</v>
      </c>
      <c r="C1140" s="448"/>
      <c r="D1140" s="448"/>
      <c r="E1140" s="448"/>
      <c r="F1140" s="448"/>
      <c r="G1140" s="448"/>
      <c r="H1140" s="448"/>
      <c r="I1140" s="448"/>
      <c r="J1140" s="448"/>
      <c r="K1140" s="448"/>
      <c r="L1140" s="448"/>
      <c r="M1140" s="448"/>
      <c r="N1140" s="448"/>
      <c r="O1140" s="448"/>
      <c r="P1140" s="448"/>
      <c r="Q1140" s="448"/>
      <c r="R1140" s="448"/>
      <c r="S1140" s="448"/>
      <c r="T1140" s="448"/>
      <c r="U1140" s="448"/>
      <c r="V1140" s="448"/>
      <c r="W1140" s="448"/>
      <c r="X1140" s="448"/>
      <c r="Y1140" s="448"/>
      <c r="Z1140" s="448"/>
      <c r="AA1140" s="448"/>
      <c r="AB1140" s="448"/>
      <c r="AC1140" s="448"/>
      <c r="AD1140" s="448"/>
      <c r="AE1140" s="448"/>
    </row>
    <row r="1141" spans="2:31" x14ac:dyDescent="0.2">
      <c r="B1141" s="448" t="s">
        <v>1396</v>
      </c>
      <c r="C1141" s="448"/>
      <c r="D1141" s="448"/>
      <c r="E1141" s="448"/>
      <c r="F1141" s="448"/>
      <c r="G1141" s="448"/>
      <c r="H1141" s="448"/>
      <c r="I1141" s="448"/>
      <c r="J1141" s="448"/>
      <c r="K1141" s="448"/>
      <c r="L1141" s="448"/>
      <c r="M1141" s="448"/>
      <c r="N1141" s="448"/>
      <c r="O1141" s="448"/>
      <c r="P1141" s="448"/>
      <c r="Q1141" s="448"/>
      <c r="R1141" s="448"/>
      <c r="S1141" s="448"/>
      <c r="T1141" s="448"/>
      <c r="U1141" s="448"/>
      <c r="V1141" s="448"/>
      <c r="W1141" s="448"/>
      <c r="X1141" s="448"/>
      <c r="Y1141" s="448"/>
      <c r="Z1141" s="448"/>
      <c r="AA1141" s="448"/>
      <c r="AB1141" s="448"/>
      <c r="AC1141" s="448"/>
      <c r="AD1141" s="448"/>
      <c r="AE1141" s="448"/>
    </row>
    <row r="1142" spans="2:31" x14ac:dyDescent="0.2">
      <c r="B1142" s="448" t="s">
        <v>1369</v>
      </c>
      <c r="C1142" s="448"/>
      <c r="D1142" s="448"/>
      <c r="E1142" s="448"/>
      <c r="F1142" s="448"/>
      <c r="G1142" s="448"/>
      <c r="H1142" s="448"/>
      <c r="I1142" s="448"/>
      <c r="J1142" s="448"/>
      <c r="K1142" s="448"/>
      <c r="L1142" s="448"/>
      <c r="M1142" s="448"/>
      <c r="N1142" s="448"/>
      <c r="O1142" s="448"/>
      <c r="P1142" s="448"/>
      <c r="Q1142" s="448"/>
      <c r="R1142" s="448"/>
      <c r="S1142" s="448"/>
      <c r="T1142" s="448"/>
      <c r="U1142" s="448"/>
      <c r="V1142" s="448"/>
      <c r="W1142" s="448"/>
      <c r="X1142" s="448"/>
      <c r="Y1142" s="448"/>
      <c r="Z1142" s="448"/>
      <c r="AA1142" s="448"/>
      <c r="AB1142" s="448"/>
      <c r="AC1142" s="448"/>
      <c r="AD1142" s="448"/>
      <c r="AE1142" s="448"/>
    </row>
    <row r="1143" spans="2:31" x14ac:dyDescent="0.2">
      <c r="B1143" s="448" t="s">
        <v>1954</v>
      </c>
      <c r="C1143" s="448"/>
      <c r="D1143" s="448"/>
      <c r="E1143" s="448"/>
      <c r="F1143" s="448"/>
      <c r="G1143" s="448"/>
      <c r="H1143" s="448"/>
      <c r="I1143" s="448"/>
      <c r="J1143" s="448"/>
      <c r="K1143" s="448"/>
      <c r="L1143" s="448"/>
      <c r="M1143" s="448"/>
      <c r="N1143" s="448"/>
      <c r="O1143" s="448"/>
      <c r="P1143" s="448"/>
      <c r="Q1143" s="448"/>
      <c r="R1143" s="448"/>
      <c r="S1143" s="448"/>
      <c r="T1143" s="448"/>
      <c r="U1143" s="448"/>
      <c r="V1143" s="448"/>
      <c r="W1143" s="448"/>
      <c r="X1143" s="448"/>
      <c r="Y1143" s="448"/>
      <c r="Z1143" s="448"/>
      <c r="AA1143" s="448"/>
      <c r="AB1143" s="448"/>
      <c r="AC1143" s="448"/>
      <c r="AD1143" s="448"/>
      <c r="AE1143" s="448"/>
    </row>
    <row r="1144" spans="2:31" x14ac:dyDescent="0.2">
      <c r="C1144" s="376"/>
      <c r="D1144" s="376" t="s">
        <v>1397</v>
      </c>
      <c r="E1144" s="376"/>
      <c r="F1144" s="376"/>
      <c r="G1144" s="376"/>
      <c r="H1144" s="376"/>
      <c r="I1144" s="376"/>
      <c r="J1144" s="376"/>
      <c r="K1144" s="376"/>
      <c r="L1144" s="376"/>
      <c r="M1144" s="376"/>
      <c r="N1144" s="376"/>
      <c r="O1144" s="376"/>
      <c r="P1144" s="376"/>
      <c r="Q1144" s="376"/>
      <c r="R1144" s="376"/>
      <c r="S1144" s="376"/>
      <c r="T1144" s="376"/>
      <c r="U1144" s="376"/>
      <c r="V1144" s="376"/>
      <c r="W1144" s="376"/>
      <c r="X1144" s="376"/>
      <c r="Y1144" s="376"/>
    </row>
    <row r="1145" spans="2:31" x14ac:dyDescent="0.2">
      <c r="C1145" s="376"/>
      <c r="D1145" s="376" t="s">
        <v>1398</v>
      </c>
      <c r="E1145" s="376"/>
      <c r="F1145" s="376"/>
      <c r="G1145" s="376"/>
      <c r="H1145" s="376"/>
      <c r="I1145" s="376"/>
      <c r="J1145" s="376"/>
      <c r="K1145" s="376"/>
      <c r="L1145" s="376"/>
      <c r="M1145" s="376"/>
      <c r="N1145" s="376"/>
      <c r="O1145" s="376"/>
      <c r="P1145" s="376"/>
      <c r="Q1145" s="376"/>
      <c r="R1145" s="376"/>
      <c r="S1145" s="376"/>
      <c r="T1145" s="376"/>
      <c r="U1145" s="376"/>
      <c r="V1145" s="376"/>
      <c r="W1145" s="376"/>
      <c r="X1145" s="376"/>
      <c r="Y1145" s="376"/>
    </row>
    <row r="1146" spans="2:31" x14ac:dyDescent="0.2">
      <c r="C1146" s="376"/>
      <c r="D1146" s="377" t="s">
        <v>1955</v>
      </c>
      <c r="E1146" s="376"/>
      <c r="F1146" s="376"/>
      <c r="G1146" s="376"/>
      <c r="H1146" s="376"/>
      <c r="I1146" s="376"/>
      <c r="J1146" s="376"/>
      <c r="K1146" s="376"/>
      <c r="L1146" s="376"/>
      <c r="M1146" s="376"/>
      <c r="N1146" s="376"/>
      <c r="O1146" s="376"/>
      <c r="P1146" s="376"/>
      <c r="Q1146" s="376"/>
      <c r="R1146" s="376"/>
      <c r="S1146" s="376"/>
      <c r="T1146" s="376"/>
      <c r="U1146" s="376"/>
      <c r="V1146" s="376"/>
      <c r="W1146" s="376"/>
      <c r="X1146" s="376"/>
      <c r="Y1146" s="376"/>
    </row>
    <row r="1147" spans="2:31" x14ac:dyDescent="0.2">
      <c r="C1147" s="376"/>
      <c r="D1147" s="377" t="s">
        <v>1956</v>
      </c>
      <c r="E1147" s="376"/>
      <c r="F1147" s="376"/>
      <c r="G1147" s="376"/>
      <c r="H1147" s="376"/>
      <c r="I1147" s="376"/>
      <c r="J1147" s="376"/>
      <c r="K1147" s="376"/>
      <c r="L1147" s="376"/>
      <c r="M1147" s="376"/>
      <c r="N1147" s="376"/>
      <c r="O1147" s="376"/>
      <c r="P1147" s="376"/>
      <c r="Q1147" s="376"/>
      <c r="R1147" s="376"/>
      <c r="S1147" s="376"/>
      <c r="T1147" s="376"/>
      <c r="U1147" s="376"/>
      <c r="V1147" s="376"/>
      <c r="W1147" s="376"/>
      <c r="X1147" s="376"/>
      <c r="Y1147" s="376"/>
    </row>
    <row r="1148" spans="2:31" x14ac:dyDescent="0.2">
      <c r="C1148" s="376"/>
      <c r="D1148" s="376" t="s">
        <v>1399</v>
      </c>
      <c r="E1148" s="376"/>
      <c r="F1148" s="376"/>
      <c r="G1148" s="376"/>
      <c r="H1148" s="376"/>
      <c r="I1148" s="376"/>
      <c r="J1148" s="376"/>
      <c r="K1148" s="376"/>
      <c r="L1148" s="376"/>
      <c r="M1148" s="376"/>
      <c r="N1148" s="376"/>
      <c r="O1148" s="376"/>
      <c r="P1148" s="376"/>
      <c r="Q1148" s="376"/>
      <c r="R1148" s="376"/>
      <c r="S1148" s="376"/>
      <c r="T1148" s="376"/>
      <c r="U1148" s="376"/>
      <c r="V1148" s="376"/>
      <c r="W1148" s="376"/>
      <c r="X1148" s="376"/>
      <c r="Y1148" s="376"/>
    </row>
    <row r="1149" spans="2:31" x14ac:dyDescent="0.2">
      <c r="C1149" s="376"/>
      <c r="D1149" s="377" t="s">
        <v>1957</v>
      </c>
      <c r="E1149" s="376"/>
      <c r="F1149" s="376"/>
      <c r="G1149" s="376"/>
      <c r="H1149" s="376"/>
      <c r="I1149" s="376"/>
      <c r="J1149" s="376"/>
      <c r="K1149" s="376"/>
      <c r="L1149" s="376"/>
      <c r="M1149" s="376"/>
      <c r="N1149" s="376"/>
      <c r="O1149" s="376"/>
      <c r="P1149" s="376"/>
      <c r="Q1149" s="376"/>
      <c r="R1149" s="376"/>
      <c r="S1149" s="376"/>
      <c r="T1149" s="376"/>
      <c r="U1149" s="376"/>
      <c r="V1149" s="376"/>
      <c r="W1149" s="376"/>
      <c r="X1149" s="376"/>
      <c r="Y1149" s="376"/>
    </row>
    <row r="1150" spans="2:31" x14ac:dyDescent="0.2">
      <c r="B1150" s="376" t="s">
        <v>1400</v>
      </c>
      <c r="C1150" s="376"/>
      <c r="D1150" s="376"/>
      <c r="E1150" s="376"/>
      <c r="F1150" s="376"/>
      <c r="G1150" s="376"/>
      <c r="H1150" s="376"/>
      <c r="I1150" s="376"/>
      <c r="J1150" s="376"/>
      <c r="K1150" s="376"/>
      <c r="L1150" s="376"/>
      <c r="M1150" s="376"/>
      <c r="N1150" s="376"/>
      <c r="O1150" s="376"/>
      <c r="P1150" s="376"/>
      <c r="Q1150" s="376"/>
      <c r="R1150" s="376"/>
      <c r="S1150" s="376"/>
      <c r="T1150" s="376"/>
      <c r="U1150" s="376"/>
      <c r="V1150" s="376"/>
      <c r="W1150" s="376"/>
      <c r="X1150" s="376"/>
      <c r="Y1150" s="376"/>
    </row>
    <row r="1151" spans="2:31" x14ac:dyDescent="0.2">
      <c r="C1151" s="376"/>
      <c r="D1151" s="376" t="s">
        <v>1401</v>
      </c>
      <c r="E1151" s="376"/>
      <c r="F1151" s="376"/>
      <c r="G1151" s="376"/>
      <c r="H1151" s="376"/>
      <c r="I1151" s="376"/>
      <c r="J1151" s="376"/>
      <c r="K1151" s="376"/>
      <c r="L1151" s="376"/>
      <c r="M1151" s="376"/>
      <c r="N1151" s="376"/>
      <c r="O1151" s="376"/>
      <c r="P1151" s="376"/>
      <c r="Q1151" s="376"/>
      <c r="R1151" s="376"/>
      <c r="S1151" s="376"/>
      <c r="T1151" s="376"/>
      <c r="U1151" s="376"/>
      <c r="V1151" s="376"/>
      <c r="W1151" s="376"/>
      <c r="X1151" s="376"/>
      <c r="Y1151" s="376"/>
    </row>
    <row r="1152" spans="2:31" x14ac:dyDescent="0.2">
      <c r="B1152" s="376" t="s">
        <v>1402</v>
      </c>
      <c r="C1152" s="376"/>
      <c r="D1152" s="376"/>
      <c r="E1152" s="376"/>
      <c r="F1152" s="376"/>
      <c r="G1152" s="376"/>
      <c r="H1152" s="376"/>
      <c r="I1152" s="376"/>
      <c r="J1152" s="376"/>
      <c r="K1152" s="376"/>
      <c r="L1152" s="376"/>
      <c r="M1152" s="376"/>
      <c r="N1152" s="376"/>
      <c r="O1152" s="376"/>
      <c r="P1152" s="376"/>
      <c r="Q1152" s="376"/>
      <c r="R1152" s="376"/>
      <c r="S1152" s="376"/>
      <c r="T1152" s="376"/>
      <c r="U1152" s="376"/>
      <c r="V1152" s="376"/>
      <c r="W1152" s="376"/>
      <c r="X1152" s="376"/>
      <c r="Y1152" s="376"/>
    </row>
    <row r="1153" spans="2:25" x14ac:dyDescent="0.2">
      <c r="B1153" s="376" t="s">
        <v>1403</v>
      </c>
      <c r="C1153" s="376"/>
      <c r="D1153" s="376"/>
      <c r="E1153" s="376"/>
      <c r="F1153" s="376"/>
      <c r="G1153" s="376"/>
      <c r="H1153" s="376"/>
      <c r="I1153" s="376"/>
      <c r="J1153" s="376"/>
      <c r="K1153" s="376"/>
      <c r="L1153" s="376"/>
      <c r="M1153" s="376"/>
      <c r="N1153" s="376"/>
      <c r="O1153" s="376"/>
      <c r="P1153" s="376"/>
      <c r="Q1153" s="376"/>
      <c r="R1153" s="376"/>
      <c r="S1153" s="376"/>
      <c r="T1153" s="376"/>
      <c r="U1153" s="376"/>
      <c r="V1153" s="376"/>
      <c r="W1153" s="376"/>
      <c r="X1153" s="376"/>
      <c r="Y1153" s="376"/>
    </row>
    <row r="1154" spans="2:25" x14ac:dyDescent="0.2">
      <c r="C1154" s="376"/>
      <c r="D1154" s="376" t="s">
        <v>1404</v>
      </c>
      <c r="E1154" s="376"/>
      <c r="F1154" s="376"/>
      <c r="G1154" s="376"/>
      <c r="H1154" s="376"/>
      <c r="I1154" s="376"/>
      <c r="J1154" s="376"/>
      <c r="K1154" s="376"/>
      <c r="L1154" s="376"/>
      <c r="M1154" s="376"/>
      <c r="N1154" s="376"/>
      <c r="O1154" s="376"/>
      <c r="P1154" s="376"/>
      <c r="Q1154" s="376"/>
      <c r="R1154" s="376"/>
      <c r="S1154" s="376"/>
      <c r="T1154" s="376"/>
      <c r="U1154" s="376"/>
      <c r="V1154" s="376"/>
      <c r="W1154" s="376"/>
      <c r="X1154" s="376"/>
      <c r="Y1154" s="376"/>
    </row>
    <row r="1155" spans="2:25" x14ac:dyDescent="0.2">
      <c r="C1155" s="376"/>
      <c r="D1155" s="376"/>
      <c r="E1155" s="377" t="s">
        <v>1958</v>
      </c>
      <c r="F1155" s="376"/>
      <c r="G1155" s="376"/>
      <c r="H1155" s="376"/>
      <c r="I1155" s="376"/>
      <c r="J1155" s="376"/>
      <c r="K1155" s="376"/>
      <c r="L1155" s="376"/>
      <c r="M1155" s="376"/>
      <c r="N1155" s="376"/>
      <c r="O1155" s="376"/>
      <c r="P1155" s="376"/>
      <c r="Q1155" s="376"/>
      <c r="R1155" s="376"/>
      <c r="S1155" s="376"/>
      <c r="T1155" s="376"/>
      <c r="U1155" s="376"/>
      <c r="V1155" s="376"/>
      <c r="W1155" s="376"/>
      <c r="X1155" s="376"/>
      <c r="Y1155" s="376"/>
    </row>
    <row r="1156" spans="2:25" x14ac:dyDescent="0.2">
      <c r="B1156" s="376"/>
      <c r="C1156" s="376"/>
      <c r="D1156" s="376"/>
      <c r="E1156" s="377" t="s">
        <v>1959</v>
      </c>
      <c r="F1156" s="376"/>
      <c r="G1156" s="376"/>
      <c r="H1156" s="376"/>
      <c r="I1156" s="376"/>
      <c r="J1156" s="376"/>
      <c r="K1156" s="376"/>
      <c r="L1156" s="376"/>
      <c r="M1156" s="376"/>
      <c r="N1156" s="376"/>
      <c r="O1156" s="376"/>
      <c r="P1156" s="376"/>
      <c r="Q1156" s="376"/>
      <c r="R1156" s="376"/>
      <c r="S1156" s="376"/>
      <c r="T1156" s="376"/>
      <c r="U1156" s="376"/>
      <c r="V1156" s="376"/>
      <c r="W1156" s="376"/>
      <c r="X1156" s="376"/>
      <c r="Y1156" s="376"/>
    </row>
    <row r="1157" spans="2:25" x14ac:dyDescent="0.2">
      <c r="C1157" s="376"/>
      <c r="D1157" s="376"/>
      <c r="E1157" s="376" t="s">
        <v>1405</v>
      </c>
      <c r="F1157" s="376"/>
      <c r="G1157" s="376"/>
      <c r="H1157" s="376"/>
      <c r="I1157" s="376"/>
      <c r="J1157" s="376"/>
      <c r="K1157" s="376"/>
      <c r="L1157" s="376"/>
      <c r="M1157" s="376"/>
      <c r="N1157" s="376"/>
      <c r="O1157" s="376"/>
      <c r="P1157" s="376"/>
      <c r="Q1157" s="376"/>
      <c r="R1157" s="376"/>
      <c r="S1157" s="376"/>
      <c r="T1157" s="376"/>
      <c r="U1157" s="376"/>
      <c r="V1157" s="376"/>
      <c r="W1157" s="376"/>
      <c r="X1157" s="376"/>
      <c r="Y1157" s="376"/>
    </row>
    <row r="1158" spans="2:25" x14ac:dyDescent="0.2">
      <c r="B1158" s="432"/>
      <c r="C1158" s="432"/>
      <c r="D1158" s="432" t="s">
        <v>1406</v>
      </c>
      <c r="E1158" s="432"/>
      <c r="F1158" s="432"/>
      <c r="G1158" s="432"/>
      <c r="H1158" s="432"/>
      <c r="I1158" s="432"/>
      <c r="J1158" s="376"/>
      <c r="K1158" s="376"/>
      <c r="L1158" s="376"/>
      <c r="M1158" s="376"/>
      <c r="N1158" s="376"/>
      <c r="O1158" s="376"/>
      <c r="P1158" s="376"/>
      <c r="Q1158" s="376"/>
      <c r="R1158" s="376"/>
      <c r="S1158" s="376"/>
      <c r="T1158" s="376"/>
      <c r="U1158" s="376"/>
      <c r="V1158" s="376"/>
      <c r="W1158" s="376"/>
      <c r="X1158" s="376"/>
      <c r="Y1158" s="376"/>
    </row>
    <row r="1159" spans="2:25" x14ac:dyDescent="0.2">
      <c r="B1159" s="432" t="s">
        <v>1407</v>
      </c>
      <c r="C1159" s="432"/>
      <c r="D1159" s="432"/>
      <c r="E1159" s="432"/>
      <c r="F1159" s="432"/>
      <c r="G1159" s="432"/>
      <c r="H1159" s="432"/>
      <c r="I1159" s="432"/>
      <c r="J1159" s="376"/>
      <c r="K1159" s="376"/>
      <c r="L1159" s="376"/>
      <c r="M1159" s="376"/>
      <c r="N1159" s="376"/>
      <c r="O1159" s="376"/>
      <c r="P1159" s="376"/>
      <c r="Q1159" s="376"/>
      <c r="R1159" s="376"/>
      <c r="S1159" s="376"/>
      <c r="T1159" s="376"/>
      <c r="U1159" s="376"/>
      <c r="V1159" s="376"/>
      <c r="W1159" s="376"/>
      <c r="X1159" s="376"/>
      <c r="Y1159" s="376"/>
    </row>
    <row r="1160" spans="2:25" x14ac:dyDescent="0.2">
      <c r="C1160" s="376"/>
      <c r="D1160" s="377" t="s">
        <v>1960</v>
      </c>
      <c r="E1160" s="376"/>
      <c r="F1160" s="376"/>
      <c r="G1160" s="376"/>
      <c r="H1160" s="376"/>
      <c r="I1160" s="376"/>
      <c r="J1160" s="376"/>
      <c r="K1160" s="376"/>
      <c r="L1160" s="376"/>
      <c r="M1160" s="376"/>
      <c r="N1160" s="376"/>
      <c r="O1160" s="376"/>
      <c r="P1160" s="376"/>
      <c r="Q1160" s="376"/>
      <c r="R1160" s="376"/>
      <c r="S1160" s="376"/>
      <c r="T1160" s="376"/>
      <c r="U1160" s="376"/>
      <c r="V1160" s="376"/>
      <c r="W1160" s="376"/>
      <c r="X1160" s="376"/>
      <c r="Y1160" s="376"/>
    </row>
    <row r="1161" spans="2:25" x14ac:dyDescent="0.2">
      <c r="B1161" s="376" t="s">
        <v>1408</v>
      </c>
      <c r="C1161" s="376"/>
      <c r="D1161" s="376"/>
      <c r="E1161" s="376"/>
      <c r="F1161" s="376"/>
      <c r="G1161" s="376"/>
      <c r="H1161" s="376"/>
      <c r="I1161" s="376"/>
      <c r="J1161" s="376"/>
      <c r="K1161" s="376"/>
      <c r="L1161" s="376"/>
      <c r="M1161" s="376"/>
      <c r="N1161" s="376"/>
      <c r="O1161" s="376"/>
      <c r="P1161" s="376"/>
      <c r="Q1161" s="376"/>
      <c r="R1161" s="376"/>
      <c r="S1161" s="376"/>
      <c r="T1161" s="376"/>
      <c r="U1161" s="376"/>
      <c r="V1161" s="376"/>
      <c r="W1161" s="376"/>
      <c r="X1161" s="376"/>
      <c r="Y1161" s="376"/>
    </row>
    <row r="1162" spans="2:25" x14ac:dyDescent="0.2">
      <c r="B1162" s="376" t="s">
        <v>1409</v>
      </c>
      <c r="D1162" s="376"/>
      <c r="E1162" s="376"/>
      <c r="F1162" s="376"/>
      <c r="G1162" s="376"/>
      <c r="H1162" s="376"/>
      <c r="I1162" s="376"/>
      <c r="J1162" s="376"/>
      <c r="K1162" s="376"/>
      <c r="L1162" s="376"/>
      <c r="M1162" s="376"/>
      <c r="N1162" s="376"/>
      <c r="O1162" s="376"/>
      <c r="P1162" s="376"/>
      <c r="Q1162" s="376"/>
      <c r="R1162" s="376"/>
      <c r="S1162" s="376"/>
      <c r="T1162" s="376"/>
      <c r="U1162" s="376"/>
      <c r="V1162" s="376"/>
      <c r="W1162" s="376"/>
      <c r="X1162" s="376"/>
      <c r="Y1162" s="376"/>
    </row>
    <row r="1163" spans="2:25" x14ac:dyDescent="0.2">
      <c r="B1163" s="376" t="s">
        <v>1410</v>
      </c>
      <c r="C1163" s="376"/>
      <c r="D1163" s="376"/>
      <c r="E1163" s="376"/>
      <c r="F1163" s="376"/>
      <c r="G1163" s="376"/>
      <c r="H1163" s="376"/>
      <c r="I1163" s="376"/>
      <c r="J1163" s="376"/>
      <c r="K1163" s="376"/>
      <c r="L1163" s="376"/>
      <c r="M1163" s="376"/>
      <c r="N1163" s="376"/>
      <c r="O1163" s="376"/>
      <c r="P1163" s="376"/>
      <c r="Q1163" s="376"/>
      <c r="R1163" s="376"/>
      <c r="S1163" s="376"/>
      <c r="T1163" s="376"/>
      <c r="U1163" s="376"/>
      <c r="V1163" s="376"/>
      <c r="W1163" s="376"/>
      <c r="X1163" s="376"/>
      <c r="Y1163" s="376"/>
    </row>
    <row r="1164" spans="2:25" x14ac:dyDescent="0.2">
      <c r="B1164" s="376" t="s">
        <v>1411</v>
      </c>
      <c r="C1164" s="376"/>
      <c r="D1164" s="376"/>
      <c r="E1164" s="376"/>
      <c r="F1164" s="376"/>
      <c r="G1164" s="376"/>
      <c r="H1164" s="376"/>
      <c r="I1164" s="376"/>
      <c r="J1164" s="376"/>
      <c r="K1164" s="376"/>
      <c r="L1164" s="376"/>
      <c r="M1164" s="376"/>
      <c r="N1164" s="376"/>
      <c r="O1164" s="376"/>
      <c r="P1164" s="376"/>
      <c r="Q1164" s="376"/>
      <c r="R1164" s="376"/>
      <c r="S1164" s="376"/>
      <c r="T1164" s="376"/>
      <c r="U1164" s="376"/>
      <c r="V1164" s="376"/>
      <c r="W1164" s="376"/>
      <c r="X1164" s="376"/>
      <c r="Y1164" s="376"/>
    </row>
    <row r="1165" spans="2:25" x14ac:dyDescent="0.2">
      <c r="B1165" s="376" t="s">
        <v>1412</v>
      </c>
      <c r="C1165" s="376"/>
      <c r="D1165" s="376"/>
      <c r="E1165" s="376"/>
      <c r="F1165" s="376"/>
      <c r="G1165" s="376"/>
      <c r="H1165" s="376"/>
      <c r="I1165" s="376"/>
      <c r="J1165" s="376"/>
      <c r="K1165" s="376"/>
      <c r="L1165" s="376"/>
      <c r="M1165" s="376"/>
      <c r="N1165" s="376"/>
      <c r="O1165" s="376"/>
      <c r="P1165" s="376"/>
      <c r="Q1165" s="376"/>
      <c r="R1165" s="376"/>
      <c r="S1165" s="376"/>
      <c r="T1165" s="376"/>
      <c r="U1165" s="376"/>
      <c r="V1165" s="376"/>
      <c r="W1165" s="376"/>
      <c r="X1165" s="376"/>
      <c r="Y1165" s="376"/>
    </row>
    <row r="1166" spans="2:25" x14ac:dyDescent="0.2">
      <c r="B1166" s="376" t="s">
        <v>1413</v>
      </c>
      <c r="C1166" s="376"/>
      <c r="D1166" s="376"/>
      <c r="E1166" s="376"/>
      <c r="F1166" s="376"/>
      <c r="G1166" s="376"/>
      <c r="H1166" s="376"/>
      <c r="I1166" s="376"/>
      <c r="J1166" s="376"/>
      <c r="K1166" s="376"/>
      <c r="L1166" s="376"/>
      <c r="M1166" s="376"/>
      <c r="N1166" s="376"/>
      <c r="O1166" s="376"/>
      <c r="P1166" s="376"/>
      <c r="Q1166" s="376"/>
      <c r="R1166" s="376"/>
      <c r="S1166" s="376"/>
      <c r="T1166" s="376"/>
      <c r="U1166" s="376"/>
      <c r="V1166" s="376"/>
      <c r="W1166" s="376"/>
      <c r="X1166" s="376"/>
      <c r="Y1166" s="376"/>
    </row>
    <row r="1167" spans="2:25" x14ac:dyDescent="0.2">
      <c r="B1167" s="376" t="s">
        <v>1414</v>
      </c>
      <c r="C1167" s="376"/>
      <c r="D1167" s="376"/>
      <c r="E1167" s="376"/>
      <c r="F1167" s="376"/>
      <c r="G1167" s="376"/>
      <c r="H1167" s="376"/>
      <c r="I1167" s="376"/>
      <c r="J1167" s="376"/>
      <c r="K1167" s="376"/>
      <c r="L1167" s="376"/>
      <c r="M1167" s="376"/>
      <c r="N1167" s="376"/>
      <c r="O1167" s="376"/>
      <c r="P1167" s="376"/>
      <c r="Q1167" s="376"/>
      <c r="R1167" s="376"/>
      <c r="S1167" s="376"/>
      <c r="T1167" s="376"/>
      <c r="U1167" s="376"/>
      <c r="V1167" s="376"/>
      <c r="W1167" s="376"/>
      <c r="X1167" s="376"/>
      <c r="Y1167" s="376"/>
    </row>
    <row r="1168" spans="2:25" x14ac:dyDescent="0.2">
      <c r="C1168" s="376"/>
      <c r="D1168" s="376" t="s">
        <v>1415</v>
      </c>
      <c r="E1168" s="376"/>
      <c r="F1168" s="376"/>
      <c r="G1168" s="376"/>
      <c r="H1168" s="376"/>
      <c r="I1168" s="376"/>
      <c r="J1168" s="376"/>
      <c r="K1168" s="376"/>
      <c r="L1168" s="376"/>
      <c r="M1168" s="376"/>
      <c r="N1168" s="376"/>
      <c r="O1168" s="376"/>
      <c r="P1168" s="376"/>
      <c r="Q1168" s="376"/>
      <c r="R1168" s="376"/>
      <c r="S1168" s="376"/>
      <c r="T1168" s="376"/>
      <c r="U1168" s="376"/>
      <c r="V1168" s="376"/>
      <c r="W1168" s="376"/>
      <c r="X1168" s="376"/>
      <c r="Y1168" s="376"/>
    </row>
    <row r="1169" spans="2:31" x14ac:dyDescent="0.2">
      <c r="B1169" s="376" t="s">
        <v>1416</v>
      </c>
      <c r="C1169" s="376"/>
      <c r="D1169" s="376"/>
      <c r="E1169" s="376"/>
      <c r="F1169" s="376"/>
      <c r="G1169" s="376"/>
      <c r="H1169" s="376"/>
      <c r="I1169" s="376"/>
      <c r="J1169" s="376"/>
      <c r="K1169" s="376"/>
      <c r="L1169" s="376"/>
      <c r="M1169" s="376"/>
      <c r="N1169" s="376"/>
      <c r="O1169" s="376"/>
      <c r="P1169" s="376"/>
      <c r="Q1169" s="376"/>
      <c r="R1169" s="376"/>
      <c r="S1169" s="376"/>
      <c r="T1169" s="376"/>
      <c r="U1169" s="376"/>
      <c r="V1169" s="376"/>
      <c r="W1169" s="376"/>
      <c r="X1169" s="376"/>
      <c r="Y1169" s="376"/>
    </row>
    <row r="1170" spans="2:31" x14ac:dyDescent="0.2">
      <c r="B1170" s="376" t="s">
        <v>1417</v>
      </c>
      <c r="C1170" s="376"/>
      <c r="D1170" s="376"/>
      <c r="E1170" s="376"/>
      <c r="F1170" s="376"/>
      <c r="G1170" s="376"/>
      <c r="H1170" s="376"/>
      <c r="I1170" s="376"/>
      <c r="J1170" s="376"/>
      <c r="K1170" s="376"/>
      <c r="L1170" s="376"/>
      <c r="M1170" s="376"/>
      <c r="N1170" s="376"/>
      <c r="O1170" s="376"/>
      <c r="P1170" s="376"/>
      <c r="Q1170" s="376"/>
      <c r="R1170" s="376"/>
      <c r="S1170" s="376"/>
      <c r="T1170" s="376"/>
      <c r="U1170" s="376"/>
      <c r="V1170" s="376"/>
      <c r="W1170" s="376"/>
      <c r="X1170" s="376"/>
      <c r="Y1170" s="376"/>
    </row>
    <row r="1171" spans="2:31" x14ac:dyDescent="0.2">
      <c r="B1171" s="376" t="s">
        <v>1418</v>
      </c>
      <c r="C1171" s="376"/>
      <c r="D1171" s="376"/>
      <c r="E1171" s="376"/>
      <c r="F1171" s="376"/>
      <c r="G1171" s="376"/>
      <c r="H1171" s="376"/>
      <c r="I1171" s="376"/>
      <c r="J1171" s="376"/>
      <c r="K1171" s="376"/>
      <c r="L1171" s="376"/>
      <c r="M1171" s="376"/>
      <c r="N1171" s="376"/>
      <c r="O1171" s="376"/>
      <c r="P1171" s="376"/>
      <c r="Q1171" s="376"/>
      <c r="R1171" s="376"/>
      <c r="S1171" s="376"/>
      <c r="T1171" s="376"/>
      <c r="U1171" s="376"/>
      <c r="V1171" s="376"/>
      <c r="W1171" s="376"/>
      <c r="X1171" s="376"/>
      <c r="Y1171" s="376"/>
    </row>
    <row r="1172" spans="2:31" x14ac:dyDescent="0.2">
      <c r="B1172" s="376" t="s">
        <v>1419</v>
      </c>
      <c r="C1172" s="376"/>
      <c r="D1172" s="376"/>
      <c r="E1172" s="376"/>
      <c r="F1172" s="376"/>
      <c r="G1172" s="376"/>
      <c r="H1172" s="376"/>
      <c r="I1172" s="376"/>
      <c r="J1172" s="376"/>
      <c r="K1172" s="376"/>
      <c r="L1172" s="376"/>
      <c r="M1172" s="376"/>
      <c r="N1172" s="376"/>
      <c r="O1172" s="376"/>
      <c r="P1172" s="376"/>
      <c r="Q1172" s="376"/>
      <c r="R1172" s="376"/>
      <c r="S1172" s="376"/>
      <c r="T1172" s="376"/>
      <c r="U1172" s="376"/>
      <c r="V1172" s="376"/>
      <c r="W1172" s="376"/>
      <c r="X1172" s="376"/>
      <c r="Y1172" s="376"/>
    </row>
    <row r="1173" spans="2:31" x14ac:dyDescent="0.2">
      <c r="C1173" s="376"/>
      <c r="D1173" s="376"/>
      <c r="E1173" s="376"/>
      <c r="F1173" s="376"/>
      <c r="G1173" s="376"/>
      <c r="H1173" s="376"/>
      <c r="I1173" s="376"/>
      <c r="J1173" s="376"/>
      <c r="K1173" s="376"/>
      <c r="L1173" s="376"/>
      <c r="M1173" s="376"/>
      <c r="N1173" s="376"/>
      <c r="O1173" s="376"/>
      <c r="P1173" s="376"/>
      <c r="Q1173" s="376"/>
      <c r="R1173" s="376"/>
      <c r="S1173" s="376"/>
      <c r="T1173" s="376"/>
      <c r="U1173" s="376"/>
      <c r="V1173" s="376"/>
      <c r="W1173" s="376"/>
      <c r="X1173" s="376"/>
      <c r="Y1173" s="376"/>
    </row>
    <row r="1174" spans="2:31" x14ac:dyDescent="0.2">
      <c r="B1174" s="448" t="s">
        <v>1420</v>
      </c>
      <c r="C1174" s="448"/>
      <c r="D1174" s="448"/>
      <c r="E1174" s="448"/>
      <c r="F1174" s="448"/>
      <c r="G1174" s="448"/>
      <c r="H1174" s="448"/>
      <c r="I1174" s="448"/>
      <c r="J1174" s="448"/>
      <c r="K1174" s="448"/>
      <c r="L1174" s="448"/>
      <c r="M1174" s="448"/>
      <c r="N1174" s="448"/>
      <c r="O1174" s="448"/>
      <c r="P1174" s="448"/>
      <c r="Q1174" s="448"/>
      <c r="R1174" s="448"/>
      <c r="S1174" s="448"/>
      <c r="T1174" s="448"/>
      <c r="U1174" s="448"/>
      <c r="V1174" s="448"/>
      <c r="W1174" s="448"/>
      <c r="X1174" s="448"/>
      <c r="Y1174" s="448"/>
      <c r="Z1174" s="448"/>
      <c r="AA1174" s="448"/>
      <c r="AB1174" s="448"/>
      <c r="AC1174" s="448"/>
      <c r="AD1174" s="448"/>
      <c r="AE1174" s="448"/>
    </row>
    <row r="1175" spans="2:31" x14ac:dyDescent="0.2">
      <c r="B1175" s="448" t="s">
        <v>1421</v>
      </c>
      <c r="C1175" s="448"/>
      <c r="D1175" s="448"/>
      <c r="E1175" s="448"/>
      <c r="F1175" s="448"/>
      <c r="G1175" s="448"/>
      <c r="H1175" s="448"/>
      <c r="I1175" s="448"/>
      <c r="J1175" s="448"/>
      <c r="K1175" s="448"/>
      <c r="L1175" s="448"/>
      <c r="M1175" s="448"/>
      <c r="N1175" s="448"/>
      <c r="O1175" s="448"/>
      <c r="P1175" s="448"/>
      <c r="Q1175" s="448"/>
      <c r="R1175" s="448"/>
      <c r="S1175" s="448"/>
      <c r="T1175" s="448"/>
      <c r="U1175" s="448"/>
      <c r="V1175" s="448"/>
      <c r="W1175" s="448"/>
      <c r="X1175" s="448"/>
      <c r="Y1175" s="448"/>
      <c r="Z1175" s="448"/>
      <c r="AA1175" s="448"/>
      <c r="AB1175" s="448"/>
      <c r="AC1175" s="448"/>
      <c r="AD1175" s="448"/>
      <c r="AE1175" s="448"/>
    </row>
    <row r="1176" spans="2:31" x14ac:dyDescent="0.2">
      <c r="C1176" s="376"/>
      <c r="D1176" s="376"/>
      <c r="E1176" s="376"/>
      <c r="F1176" s="376"/>
      <c r="G1176" s="376"/>
      <c r="H1176" s="376"/>
      <c r="I1176" s="376"/>
      <c r="J1176" s="376"/>
      <c r="K1176" s="376"/>
      <c r="L1176" s="376"/>
      <c r="M1176" s="376"/>
      <c r="N1176" s="376"/>
      <c r="O1176" s="376"/>
      <c r="P1176" s="376"/>
      <c r="Q1176" s="376"/>
      <c r="R1176" s="376"/>
      <c r="S1176" s="376"/>
      <c r="T1176" s="376"/>
      <c r="U1176" s="376"/>
      <c r="V1176" s="376"/>
      <c r="W1176" s="376"/>
      <c r="X1176" s="376"/>
      <c r="Y1176" s="376"/>
    </row>
    <row r="1177" spans="2:31" x14ac:dyDescent="0.2">
      <c r="C1177" s="376"/>
      <c r="D1177" s="378" t="s">
        <v>1422</v>
      </c>
      <c r="E1177" s="376"/>
      <c r="F1177" s="376"/>
      <c r="G1177" s="376"/>
      <c r="H1177" s="376"/>
      <c r="I1177" s="376"/>
      <c r="J1177" s="376"/>
      <c r="K1177" s="376"/>
      <c r="L1177" s="376"/>
      <c r="M1177" s="376"/>
      <c r="N1177" s="376"/>
      <c r="O1177" s="376"/>
      <c r="P1177" s="376"/>
      <c r="Q1177" s="376"/>
      <c r="R1177" s="376"/>
      <c r="S1177" s="376"/>
      <c r="T1177" s="376"/>
      <c r="U1177" s="376"/>
      <c r="V1177" s="376"/>
      <c r="W1177" s="376"/>
      <c r="X1177" s="376"/>
      <c r="Y1177" s="376"/>
    </row>
    <row r="1178" spans="2:31" x14ac:dyDescent="0.2">
      <c r="C1178" s="376"/>
      <c r="D1178" s="376" t="s">
        <v>1423</v>
      </c>
      <c r="E1178" s="376"/>
      <c r="F1178" s="376"/>
      <c r="G1178" s="376"/>
      <c r="H1178" s="376"/>
      <c r="I1178" s="376"/>
      <c r="J1178" s="376"/>
      <c r="K1178" s="376"/>
      <c r="L1178" s="376"/>
      <c r="M1178" s="376"/>
      <c r="N1178" s="376"/>
      <c r="O1178" s="376"/>
      <c r="P1178" s="376"/>
      <c r="Q1178" s="376"/>
      <c r="R1178" s="376"/>
      <c r="S1178" s="376"/>
      <c r="T1178" s="376"/>
      <c r="U1178" s="376"/>
      <c r="V1178" s="376"/>
      <c r="W1178" s="376"/>
      <c r="X1178" s="376"/>
      <c r="Y1178" s="376"/>
    </row>
    <row r="1179" spans="2:31" x14ac:dyDescent="0.2">
      <c r="C1179" s="376"/>
      <c r="D1179" s="376" t="s">
        <v>1424</v>
      </c>
      <c r="E1179" s="376"/>
      <c r="F1179" s="376"/>
      <c r="G1179" s="376"/>
      <c r="H1179" s="376"/>
      <c r="I1179" s="376"/>
      <c r="J1179" s="376"/>
      <c r="K1179" s="376"/>
      <c r="L1179" s="376"/>
      <c r="M1179" s="376"/>
      <c r="N1179" s="376"/>
      <c r="O1179" s="376"/>
      <c r="P1179" s="376"/>
      <c r="Q1179" s="376"/>
      <c r="R1179" s="376"/>
      <c r="S1179" s="376"/>
      <c r="T1179" s="376"/>
      <c r="U1179" s="376"/>
      <c r="V1179" s="376"/>
      <c r="W1179" s="376"/>
      <c r="X1179" s="376"/>
      <c r="Y1179" s="376"/>
    </row>
    <row r="1180" spans="2:31" x14ac:dyDescent="0.2">
      <c r="B1180" s="376" t="s">
        <v>1425</v>
      </c>
      <c r="C1180" s="376"/>
      <c r="D1180" s="376"/>
      <c r="E1180" s="376"/>
      <c r="F1180" s="376"/>
      <c r="G1180" s="376"/>
      <c r="H1180" s="376"/>
      <c r="I1180" s="376"/>
      <c r="J1180" s="376"/>
      <c r="K1180" s="376"/>
      <c r="L1180" s="376"/>
      <c r="M1180" s="376"/>
      <c r="N1180" s="376"/>
      <c r="O1180" s="376"/>
      <c r="P1180" s="376"/>
      <c r="Q1180" s="376"/>
      <c r="R1180" s="376"/>
      <c r="S1180" s="376"/>
      <c r="T1180" s="376"/>
      <c r="U1180" s="376"/>
      <c r="V1180" s="376"/>
      <c r="W1180" s="376"/>
      <c r="X1180" s="376"/>
      <c r="Y1180" s="376"/>
    </row>
    <row r="1181" spans="2:31" x14ac:dyDescent="0.2">
      <c r="B1181" s="376" t="s">
        <v>1426</v>
      </c>
      <c r="C1181" s="376"/>
      <c r="D1181" s="376"/>
      <c r="E1181" s="376"/>
      <c r="F1181" s="376"/>
      <c r="G1181" s="376"/>
      <c r="H1181" s="376"/>
      <c r="I1181" s="376"/>
      <c r="J1181" s="376"/>
      <c r="K1181" s="376"/>
      <c r="L1181" s="376"/>
      <c r="M1181" s="376"/>
      <c r="N1181" s="376"/>
      <c r="O1181" s="376"/>
      <c r="P1181" s="376"/>
      <c r="Q1181" s="376"/>
      <c r="R1181" s="376"/>
      <c r="S1181" s="376"/>
      <c r="T1181" s="376"/>
      <c r="U1181" s="376"/>
      <c r="V1181" s="376"/>
      <c r="W1181" s="376"/>
      <c r="X1181" s="376"/>
      <c r="Y1181" s="376"/>
    </row>
    <row r="1182" spans="2:31" x14ac:dyDescent="0.2">
      <c r="C1182" s="376"/>
      <c r="D1182" s="376" t="s">
        <v>1427</v>
      </c>
      <c r="E1182" s="376"/>
      <c r="F1182" s="376"/>
      <c r="G1182" s="376"/>
      <c r="H1182" s="376"/>
      <c r="I1182" s="376"/>
      <c r="J1182" s="376"/>
      <c r="K1182" s="376"/>
      <c r="L1182" s="376"/>
      <c r="M1182" s="376"/>
      <c r="N1182" s="376"/>
      <c r="O1182" s="376"/>
      <c r="P1182" s="376"/>
      <c r="Q1182" s="376"/>
      <c r="R1182" s="376"/>
      <c r="S1182" s="376"/>
      <c r="T1182" s="376"/>
      <c r="U1182" s="376"/>
      <c r="V1182" s="376"/>
      <c r="W1182" s="376"/>
      <c r="X1182" s="376"/>
      <c r="Y1182" s="376"/>
    </row>
    <row r="1183" spans="2:31" x14ac:dyDescent="0.2">
      <c r="B1183" s="376"/>
      <c r="C1183" s="376"/>
      <c r="D1183" s="376" t="s">
        <v>1428</v>
      </c>
      <c r="E1183" s="376"/>
      <c r="F1183" s="376"/>
      <c r="G1183" s="376"/>
      <c r="H1183" s="376"/>
      <c r="I1183" s="376"/>
      <c r="J1183" s="376"/>
      <c r="K1183" s="376"/>
      <c r="L1183" s="376"/>
      <c r="M1183" s="376"/>
      <c r="N1183" s="376"/>
      <c r="O1183" s="376"/>
      <c r="P1183" s="376"/>
      <c r="Q1183" s="376"/>
      <c r="R1183" s="376"/>
      <c r="S1183" s="376"/>
      <c r="T1183" s="376"/>
      <c r="U1183" s="376"/>
      <c r="V1183" s="376"/>
      <c r="W1183" s="376"/>
      <c r="X1183" s="376"/>
      <c r="Y1183" s="376"/>
    </row>
    <row r="1184" spans="2:31" x14ac:dyDescent="0.2">
      <c r="B1184" s="376" t="s">
        <v>1429</v>
      </c>
      <c r="C1184" s="376"/>
      <c r="D1184" s="376"/>
      <c r="E1184" s="376"/>
      <c r="F1184" s="376"/>
      <c r="G1184" s="376"/>
      <c r="H1184" s="376"/>
      <c r="I1184" s="376"/>
      <c r="J1184" s="376"/>
      <c r="K1184" s="376"/>
      <c r="L1184" s="376"/>
      <c r="M1184" s="376"/>
      <c r="N1184" s="376"/>
      <c r="O1184" s="376"/>
      <c r="P1184" s="376"/>
      <c r="Q1184" s="376"/>
      <c r="R1184" s="376"/>
      <c r="S1184" s="376"/>
      <c r="T1184" s="376"/>
      <c r="U1184" s="376"/>
      <c r="V1184" s="376"/>
      <c r="W1184" s="376"/>
      <c r="X1184" s="376"/>
      <c r="Y1184" s="376"/>
    </row>
    <row r="1185" spans="2:25" x14ac:dyDescent="0.2">
      <c r="B1185" s="376" t="s">
        <v>1430</v>
      </c>
      <c r="C1185" s="376"/>
      <c r="D1185" s="376"/>
      <c r="E1185" s="376"/>
      <c r="F1185" s="376"/>
      <c r="G1185" s="376"/>
      <c r="H1185" s="376"/>
      <c r="I1185" s="376"/>
      <c r="J1185" s="376"/>
      <c r="K1185" s="376"/>
      <c r="L1185" s="376"/>
      <c r="M1185" s="376"/>
      <c r="N1185" s="376"/>
      <c r="O1185" s="376"/>
      <c r="P1185" s="376"/>
      <c r="Q1185" s="376"/>
      <c r="R1185" s="376"/>
      <c r="S1185" s="376"/>
      <c r="T1185" s="376"/>
      <c r="U1185" s="376"/>
      <c r="V1185" s="376"/>
      <c r="W1185" s="376"/>
      <c r="X1185" s="376"/>
      <c r="Y1185" s="376"/>
    </row>
    <row r="1186" spans="2:25" x14ac:dyDescent="0.2">
      <c r="B1186" s="376" t="s">
        <v>1431</v>
      </c>
      <c r="C1186" s="376"/>
      <c r="D1186" s="376"/>
      <c r="E1186" s="376"/>
      <c r="F1186" s="376"/>
      <c r="G1186" s="376"/>
      <c r="H1186" s="376"/>
      <c r="I1186" s="376"/>
      <c r="J1186" s="376"/>
      <c r="K1186" s="376"/>
      <c r="L1186" s="376"/>
      <c r="M1186" s="376"/>
      <c r="N1186" s="376"/>
      <c r="O1186" s="376"/>
      <c r="P1186" s="376"/>
      <c r="Q1186" s="376"/>
      <c r="R1186" s="376"/>
      <c r="S1186" s="376"/>
      <c r="T1186" s="376"/>
      <c r="U1186" s="376"/>
      <c r="V1186" s="376"/>
      <c r="W1186" s="376"/>
      <c r="X1186" s="376"/>
      <c r="Y1186" s="376"/>
    </row>
    <row r="1187" spans="2:25" x14ac:dyDescent="0.2">
      <c r="C1187" s="376"/>
      <c r="D1187" s="376" t="s">
        <v>1432</v>
      </c>
      <c r="E1187" s="376"/>
      <c r="F1187" s="376"/>
      <c r="G1187" s="376"/>
      <c r="H1187" s="376"/>
      <c r="I1187" s="376"/>
      <c r="J1187" s="376"/>
      <c r="K1187" s="376"/>
      <c r="L1187" s="376"/>
      <c r="M1187" s="376"/>
      <c r="N1187" s="376"/>
      <c r="O1187" s="376"/>
      <c r="P1187" s="376"/>
      <c r="Q1187" s="376"/>
      <c r="R1187" s="376"/>
      <c r="S1187" s="376"/>
      <c r="T1187" s="376"/>
      <c r="U1187" s="376"/>
      <c r="V1187" s="376"/>
      <c r="W1187" s="376"/>
      <c r="X1187" s="376"/>
      <c r="Y1187" s="376"/>
    </row>
    <row r="1188" spans="2:25" x14ac:dyDescent="0.2">
      <c r="B1188" s="376" t="s">
        <v>1433</v>
      </c>
      <c r="C1188" s="376"/>
      <c r="D1188" s="376"/>
      <c r="E1188" s="376"/>
      <c r="F1188" s="376"/>
      <c r="G1188" s="376"/>
      <c r="H1188" s="376"/>
      <c r="I1188" s="376"/>
      <c r="J1188" s="376"/>
      <c r="K1188" s="376"/>
      <c r="L1188" s="376"/>
      <c r="M1188" s="376"/>
      <c r="N1188" s="376"/>
      <c r="O1188" s="376"/>
      <c r="P1188" s="376"/>
      <c r="Q1188" s="376"/>
      <c r="R1188" s="376"/>
      <c r="S1188" s="376"/>
      <c r="T1188" s="376"/>
      <c r="U1188" s="376"/>
      <c r="V1188" s="376"/>
      <c r="W1188" s="376"/>
      <c r="X1188" s="376"/>
      <c r="Y1188" s="376"/>
    </row>
    <row r="1189" spans="2:25" x14ac:dyDescent="0.2">
      <c r="B1189" s="376" t="s">
        <v>1434</v>
      </c>
      <c r="C1189" s="376"/>
      <c r="D1189" s="376"/>
      <c r="E1189" s="376"/>
      <c r="F1189" s="376"/>
      <c r="G1189" s="376"/>
      <c r="H1189" s="376"/>
      <c r="I1189" s="376"/>
      <c r="J1189" s="376"/>
      <c r="K1189" s="376"/>
      <c r="L1189" s="376"/>
      <c r="M1189" s="376"/>
      <c r="N1189" s="376"/>
      <c r="O1189" s="376"/>
      <c r="P1189" s="376"/>
      <c r="Q1189" s="376"/>
      <c r="R1189" s="376"/>
      <c r="S1189" s="376"/>
      <c r="T1189" s="376"/>
      <c r="U1189" s="376"/>
      <c r="V1189" s="376"/>
      <c r="W1189" s="376"/>
      <c r="X1189" s="376"/>
      <c r="Y1189" s="376"/>
    </row>
    <row r="1190" spans="2:25" x14ac:dyDescent="0.2">
      <c r="B1190" s="376" t="s">
        <v>1435</v>
      </c>
      <c r="C1190" s="376"/>
      <c r="D1190" s="376"/>
      <c r="E1190" s="376"/>
      <c r="F1190" s="376"/>
      <c r="G1190" s="376"/>
      <c r="H1190" s="376"/>
      <c r="I1190" s="376"/>
      <c r="J1190" s="376"/>
      <c r="K1190" s="376"/>
      <c r="L1190" s="376"/>
      <c r="M1190" s="376"/>
      <c r="N1190" s="376"/>
      <c r="O1190" s="376"/>
      <c r="P1190" s="376"/>
      <c r="Q1190" s="376"/>
      <c r="R1190" s="376"/>
      <c r="S1190" s="376"/>
      <c r="T1190" s="376"/>
      <c r="U1190" s="376"/>
      <c r="V1190" s="376"/>
      <c r="W1190" s="376"/>
      <c r="X1190" s="376"/>
      <c r="Y1190" s="376"/>
    </row>
    <row r="1191" spans="2:25" x14ac:dyDescent="0.2">
      <c r="C1191" s="376"/>
      <c r="D1191" s="376" t="s">
        <v>1436</v>
      </c>
      <c r="E1191" s="376"/>
      <c r="F1191" s="376"/>
      <c r="G1191" s="376"/>
      <c r="H1191" s="376"/>
      <c r="I1191" s="376"/>
      <c r="J1191" s="376"/>
      <c r="K1191" s="376"/>
      <c r="L1191" s="376"/>
      <c r="M1191" s="376"/>
      <c r="N1191" s="376"/>
      <c r="O1191" s="376"/>
      <c r="P1191" s="376"/>
      <c r="Q1191" s="376"/>
      <c r="R1191" s="376"/>
      <c r="S1191" s="376"/>
      <c r="T1191" s="376"/>
      <c r="U1191" s="376"/>
      <c r="V1191" s="376"/>
      <c r="W1191" s="376"/>
      <c r="X1191" s="376"/>
      <c r="Y1191" s="376"/>
    </row>
    <row r="1192" spans="2:25" x14ac:dyDescent="0.2">
      <c r="B1192" s="376" t="s">
        <v>1437</v>
      </c>
      <c r="C1192" s="376"/>
      <c r="D1192" s="376"/>
      <c r="E1192" s="376"/>
      <c r="F1192" s="376"/>
      <c r="G1192" s="376"/>
      <c r="H1192" s="376"/>
      <c r="I1192" s="376"/>
      <c r="J1192" s="376"/>
      <c r="K1192" s="376"/>
      <c r="L1192" s="376"/>
      <c r="M1192" s="376"/>
      <c r="N1192" s="376"/>
      <c r="O1192" s="376"/>
      <c r="P1192" s="376"/>
      <c r="Q1192" s="376"/>
      <c r="R1192" s="376"/>
      <c r="S1192" s="376"/>
      <c r="T1192" s="376"/>
      <c r="U1192" s="376"/>
      <c r="V1192" s="376"/>
      <c r="W1192" s="376"/>
      <c r="X1192" s="376"/>
      <c r="Y1192" s="376"/>
    </row>
    <row r="1193" spans="2:25" x14ac:dyDescent="0.2">
      <c r="B1193" s="376" t="s">
        <v>1438</v>
      </c>
      <c r="C1193" s="376"/>
      <c r="D1193" s="376"/>
      <c r="E1193" s="376"/>
      <c r="F1193" s="376"/>
      <c r="G1193" s="376"/>
      <c r="H1193" s="376"/>
      <c r="I1193" s="376"/>
      <c r="J1193" s="376"/>
      <c r="K1193" s="376"/>
      <c r="L1193" s="376"/>
      <c r="M1193" s="376"/>
      <c r="N1193" s="376"/>
      <c r="O1193" s="376"/>
      <c r="P1193" s="376"/>
      <c r="Q1193" s="376"/>
      <c r="R1193" s="376"/>
      <c r="S1193" s="376"/>
      <c r="T1193" s="376"/>
      <c r="U1193" s="376"/>
      <c r="V1193" s="376"/>
      <c r="W1193" s="376"/>
      <c r="X1193" s="376"/>
      <c r="Y1193" s="376"/>
    </row>
    <row r="1194" spans="2:25" x14ac:dyDescent="0.2">
      <c r="B1194" s="376" t="s">
        <v>1439</v>
      </c>
      <c r="C1194" s="376"/>
      <c r="D1194" s="376"/>
      <c r="E1194" s="376"/>
      <c r="F1194" s="376"/>
      <c r="G1194" s="376"/>
      <c r="H1194" s="376"/>
      <c r="I1194" s="376"/>
      <c r="J1194" s="376"/>
      <c r="K1194" s="376"/>
      <c r="L1194" s="376"/>
      <c r="M1194" s="376"/>
      <c r="N1194" s="376"/>
      <c r="O1194" s="376"/>
      <c r="P1194" s="376"/>
      <c r="Q1194" s="376"/>
      <c r="R1194" s="376"/>
      <c r="S1194" s="376"/>
      <c r="T1194" s="376"/>
      <c r="U1194" s="376"/>
      <c r="V1194" s="376"/>
      <c r="W1194" s="376"/>
      <c r="X1194" s="376"/>
      <c r="Y1194" s="376"/>
    </row>
    <row r="1195" spans="2:25" x14ac:dyDescent="0.2">
      <c r="C1195" s="376"/>
      <c r="D1195" s="376" t="s">
        <v>1440</v>
      </c>
      <c r="E1195" s="376"/>
      <c r="F1195" s="376"/>
      <c r="G1195" s="376"/>
      <c r="H1195" s="376"/>
      <c r="I1195" s="376"/>
      <c r="J1195" s="376"/>
      <c r="K1195" s="376"/>
      <c r="L1195" s="376"/>
      <c r="M1195" s="376"/>
      <c r="N1195" s="376"/>
      <c r="O1195" s="376"/>
      <c r="P1195" s="376"/>
      <c r="Q1195" s="376"/>
      <c r="R1195" s="376"/>
      <c r="S1195" s="376"/>
      <c r="T1195" s="376"/>
      <c r="U1195" s="376"/>
      <c r="V1195" s="376"/>
      <c r="W1195" s="376"/>
      <c r="X1195" s="376"/>
      <c r="Y1195" s="376"/>
    </row>
    <row r="1196" spans="2:25" x14ac:dyDescent="0.2">
      <c r="B1196" s="376" t="s">
        <v>1441</v>
      </c>
      <c r="C1196" s="376"/>
      <c r="D1196" s="376"/>
      <c r="E1196" s="376"/>
      <c r="F1196" s="376"/>
      <c r="G1196" s="376"/>
      <c r="H1196" s="376"/>
      <c r="I1196" s="376"/>
      <c r="J1196" s="376"/>
      <c r="K1196" s="376"/>
      <c r="L1196" s="376"/>
      <c r="M1196" s="376"/>
      <c r="N1196" s="376"/>
      <c r="O1196" s="376"/>
      <c r="P1196" s="376"/>
      <c r="Q1196" s="376"/>
      <c r="R1196" s="376"/>
      <c r="S1196" s="376"/>
      <c r="T1196" s="376"/>
      <c r="U1196" s="376"/>
      <c r="V1196" s="376"/>
      <c r="W1196" s="376"/>
      <c r="X1196" s="376"/>
      <c r="Y1196" s="376"/>
    </row>
    <row r="1197" spans="2:25" x14ac:dyDescent="0.2">
      <c r="C1197" s="376"/>
      <c r="D1197" s="376" t="s">
        <v>1442</v>
      </c>
      <c r="E1197" s="376"/>
      <c r="F1197" s="376"/>
      <c r="G1197" s="376"/>
      <c r="H1197" s="376"/>
      <c r="I1197" s="376"/>
      <c r="J1197" s="376"/>
      <c r="K1197" s="376"/>
      <c r="L1197" s="376"/>
      <c r="M1197" s="376"/>
      <c r="N1197" s="376"/>
      <c r="O1197" s="376"/>
      <c r="P1197" s="376"/>
      <c r="Q1197" s="376"/>
      <c r="R1197" s="376"/>
      <c r="S1197" s="376"/>
      <c r="T1197" s="376"/>
      <c r="U1197" s="376"/>
      <c r="V1197" s="376"/>
      <c r="W1197" s="376"/>
      <c r="X1197" s="376"/>
      <c r="Y1197" s="376"/>
    </row>
    <row r="1198" spans="2:25" x14ac:dyDescent="0.2">
      <c r="B1198" s="376" t="s">
        <v>1443</v>
      </c>
      <c r="C1198" s="376"/>
      <c r="D1198" s="376"/>
      <c r="E1198" s="376"/>
      <c r="F1198" s="376"/>
      <c r="G1198" s="376"/>
      <c r="H1198" s="376"/>
      <c r="I1198" s="376"/>
      <c r="J1198" s="376"/>
      <c r="K1198" s="376"/>
      <c r="L1198" s="376"/>
      <c r="M1198" s="376"/>
      <c r="N1198" s="376"/>
      <c r="O1198" s="376"/>
      <c r="P1198" s="376"/>
      <c r="Q1198" s="376"/>
      <c r="R1198" s="376"/>
      <c r="S1198" s="376"/>
      <c r="T1198" s="376"/>
      <c r="U1198" s="376"/>
      <c r="V1198" s="376"/>
      <c r="W1198" s="376"/>
      <c r="X1198" s="376"/>
      <c r="Y1198" s="376"/>
    </row>
    <row r="1199" spans="2:25" x14ac:dyDescent="0.2">
      <c r="B1199" s="376" t="s">
        <v>1444</v>
      </c>
      <c r="C1199" s="376"/>
      <c r="D1199" s="376"/>
      <c r="E1199" s="376"/>
      <c r="F1199" s="376"/>
      <c r="G1199" s="376"/>
      <c r="H1199" s="376"/>
      <c r="I1199" s="376"/>
      <c r="J1199" s="376"/>
      <c r="K1199" s="376"/>
      <c r="L1199" s="376"/>
      <c r="M1199" s="376"/>
      <c r="N1199" s="376"/>
      <c r="O1199" s="376"/>
      <c r="P1199" s="376"/>
      <c r="Q1199" s="376"/>
      <c r="R1199" s="376"/>
      <c r="S1199" s="376"/>
      <c r="T1199" s="376"/>
      <c r="U1199" s="376"/>
      <c r="V1199" s="376"/>
      <c r="W1199" s="376"/>
      <c r="X1199" s="376"/>
      <c r="Y1199" s="376"/>
    </row>
    <row r="1200" spans="2:25" x14ac:dyDescent="0.2">
      <c r="C1200" s="376"/>
      <c r="D1200" s="376"/>
      <c r="E1200" s="376"/>
      <c r="F1200" s="376"/>
      <c r="G1200" s="376"/>
      <c r="H1200" s="376"/>
      <c r="I1200" s="376"/>
      <c r="J1200" s="376"/>
      <c r="K1200" s="376"/>
      <c r="L1200" s="376"/>
      <c r="M1200" s="376"/>
      <c r="N1200" s="376"/>
      <c r="O1200" s="376"/>
      <c r="P1200" s="376"/>
      <c r="Q1200" s="376"/>
      <c r="R1200" s="376"/>
      <c r="S1200" s="376"/>
      <c r="T1200" s="376"/>
      <c r="U1200" s="376"/>
      <c r="V1200" s="376"/>
      <c r="W1200" s="376"/>
      <c r="X1200" s="376"/>
      <c r="Y1200" s="376"/>
    </row>
    <row r="1201" spans="2:31" x14ac:dyDescent="0.2">
      <c r="B1201" s="448" t="s">
        <v>1445</v>
      </c>
      <c r="C1201" s="448"/>
      <c r="D1201" s="448"/>
      <c r="E1201" s="448"/>
      <c r="F1201" s="448"/>
      <c r="G1201" s="448"/>
      <c r="H1201" s="448"/>
      <c r="I1201" s="448"/>
      <c r="J1201" s="448"/>
      <c r="K1201" s="448"/>
      <c r="L1201" s="448"/>
      <c r="M1201" s="448"/>
      <c r="N1201" s="448"/>
      <c r="O1201" s="448"/>
      <c r="P1201" s="448"/>
      <c r="Q1201" s="448"/>
      <c r="R1201" s="448"/>
      <c r="S1201" s="448"/>
      <c r="T1201" s="448"/>
      <c r="U1201" s="448"/>
      <c r="V1201" s="448"/>
      <c r="W1201" s="448"/>
      <c r="X1201" s="448"/>
      <c r="Y1201" s="448"/>
      <c r="Z1201" s="448"/>
      <c r="AA1201" s="448"/>
      <c r="AB1201" s="448"/>
      <c r="AC1201" s="448"/>
      <c r="AD1201" s="448"/>
      <c r="AE1201" s="448"/>
    </row>
    <row r="1202" spans="2:31" x14ac:dyDescent="0.2">
      <c r="B1202" s="448" t="s">
        <v>1446</v>
      </c>
      <c r="C1202" s="448"/>
      <c r="D1202" s="448"/>
      <c r="E1202" s="448"/>
      <c r="F1202" s="448"/>
      <c r="G1202" s="448"/>
      <c r="H1202" s="448"/>
      <c r="I1202" s="448"/>
      <c r="J1202" s="448"/>
      <c r="K1202" s="448"/>
      <c r="L1202" s="448"/>
      <c r="M1202" s="448"/>
      <c r="N1202" s="448"/>
      <c r="O1202" s="448"/>
      <c r="P1202" s="448"/>
      <c r="Q1202" s="448"/>
      <c r="R1202" s="448"/>
      <c r="S1202" s="448"/>
      <c r="T1202" s="448"/>
      <c r="U1202" s="448"/>
      <c r="V1202" s="448"/>
      <c r="W1202" s="448"/>
      <c r="X1202" s="448"/>
      <c r="Y1202" s="448"/>
      <c r="Z1202" s="448"/>
      <c r="AA1202" s="448"/>
      <c r="AB1202" s="448"/>
      <c r="AC1202" s="448"/>
      <c r="AD1202" s="448"/>
      <c r="AE1202" s="448"/>
    </row>
    <row r="1203" spans="2:31" x14ac:dyDescent="0.2">
      <c r="B1203" s="448" t="s">
        <v>1447</v>
      </c>
      <c r="C1203" s="448"/>
      <c r="D1203" s="448"/>
      <c r="E1203" s="448"/>
      <c r="F1203" s="448"/>
      <c r="G1203" s="448"/>
      <c r="H1203" s="448"/>
      <c r="I1203" s="448"/>
      <c r="J1203" s="448"/>
      <c r="K1203" s="448"/>
      <c r="L1203" s="448"/>
      <c r="M1203" s="448"/>
      <c r="N1203" s="448"/>
      <c r="O1203" s="448"/>
      <c r="P1203" s="448"/>
      <c r="Q1203" s="448"/>
      <c r="R1203" s="448"/>
      <c r="S1203" s="448"/>
      <c r="T1203" s="448"/>
      <c r="U1203" s="448"/>
      <c r="V1203" s="448"/>
      <c r="W1203" s="448"/>
      <c r="X1203" s="448"/>
      <c r="Y1203" s="448"/>
      <c r="Z1203" s="448"/>
      <c r="AA1203" s="448"/>
      <c r="AB1203" s="448"/>
      <c r="AC1203" s="448"/>
      <c r="AD1203" s="448"/>
      <c r="AE1203" s="448"/>
    </row>
    <row r="1204" spans="2:31" x14ac:dyDescent="0.2">
      <c r="C1204" s="376"/>
      <c r="D1204" s="378" t="s">
        <v>1448</v>
      </c>
      <c r="E1204" s="376"/>
      <c r="F1204" s="376"/>
      <c r="G1204" s="376"/>
      <c r="H1204" s="376"/>
      <c r="I1204" s="376"/>
      <c r="J1204" s="376"/>
      <c r="K1204" s="376"/>
      <c r="L1204" s="376"/>
      <c r="M1204" s="376"/>
      <c r="N1204" s="376"/>
      <c r="O1204" s="376"/>
      <c r="P1204" s="376"/>
      <c r="Q1204" s="376"/>
      <c r="R1204" s="376"/>
      <c r="S1204" s="376"/>
      <c r="T1204" s="376"/>
      <c r="U1204" s="376"/>
      <c r="V1204" s="376"/>
      <c r="W1204" s="376"/>
      <c r="X1204" s="376"/>
      <c r="Y1204" s="376"/>
    </row>
    <row r="1205" spans="2:31" x14ac:dyDescent="0.2">
      <c r="C1205" s="376"/>
      <c r="D1205" s="376" t="s">
        <v>1449</v>
      </c>
      <c r="E1205" s="376"/>
      <c r="F1205" s="376"/>
      <c r="G1205" s="376"/>
      <c r="H1205" s="376"/>
      <c r="I1205" s="376"/>
      <c r="J1205" s="376"/>
      <c r="K1205" s="376"/>
      <c r="L1205" s="376"/>
      <c r="M1205" s="376"/>
      <c r="N1205" s="376"/>
      <c r="O1205" s="376"/>
      <c r="P1205" s="376"/>
      <c r="Q1205" s="376"/>
      <c r="R1205" s="376"/>
      <c r="S1205" s="376"/>
      <c r="T1205" s="376"/>
      <c r="U1205" s="376"/>
      <c r="V1205" s="376"/>
      <c r="W1205" s="376"/>
      <c r="X1205" s="376"/>
      <c r="Y1205" s="376"/>
    </row>
    <row r="1206" spans="2:31" x14ac:dyDescent="0.2">
      <c r="C1206" s="376"/>
      <c r="D1206" s="376" t="s">
        <v>1450</v>
      </c>
      <c r="E1206" s="376"/>
      <c r="F1206" s="376"/>
      <c r="G1206" s="376"/>
      <c r="H1206" s="376"/>
      <c r="I1206" s="376"/>
      <c r="J1206" s="376"/>
      <c r="K1206" s="376"/>
      <c r="L1206" s="376"/>
      <c r="M1206" s="376"/>
      <c r="N1206" s="376"/>
      <c r="O1206" s="376"/>
      <c r="P1206" s="376"/>
      <c r="Q1206" s="376"/>
      <c r="R1206" s="376"/>
      <c r="S1206" s="376"/>
      <c r="T1206" s="376"/>
      <c r="U1206" s="376"/>
      <c r="V1206" s="376"/>
      <c r="W1206" s="376"/>
      <c r="X1206" s="376"/>
      <c r="Y1206" s="376"/>
    </row>
    <row r="1207" spans="2:31" x14ac:dyDescent="0.2">
      <c r="B1207" s="376" t="s">
        <v>1451</v>
      </c>
      <c r="C1207" s="376"/>
      <c r="D1207" s="376"/>
      <c r="E1207" s="376"/>
      <c r="F1207" s="376"/>
      <c r="G1207" s="376"/>
      <c r="H1207" s="376"/>
      <c r="I1207" s="376"/>
      <c r="J1207" s="376"/>
      <c r="K1207" s="376"/>
      <c r="L1207" s="376"/>
      <c r="M1207" s="376"/>
      <c r="N1207" s="376"/>
      <c r="O1207" s="376"/>
      <c r="P1207" s="376"/>
      <c r="Q1207" s="376"/>
      <c r="R1207" s="376"/>
      <c r="S1207" s="376"/>
      <c r="T1207" s="376"/>
      <c r="U1207" s="376"/>
      <c r="V1207" s="376"/>
      <c r="W1207" s="376"/>
      <c r="X1207" s="376"/>
      <c r="Y1207" s="376"/>
    </row>
    <row r="1208" spans="2:31" x14ac:dyDescent="0.2">
      <c r="C1208" s="376"/>
      <c r="D1208" s="376" t="s">
        <v>1452</v>
      </c>
      <c r="E1208" s="376"/>
      <c r="F1208" s="376"/>
      <c r="G1208" s="376"/>
      <c r="H1208" s="376"/>
      <c r="I1208" s="376"/>
      <c r="J1208" s="376"/>
      <c r="K1208" s="376"/>
      <c r="L1208" s="376"/>
      <c r="M1208" s="376"/>
      <c r="N1208" s="376"/>
      <c r="O1208" s="376"/>
      <c r="P1208" s="376"/>
      <c r="Q1208" s="376"/>
      <c r="R1208" s="376"/>
      <c r="S1208" s="376"/>
      <c r="T1208" s="376"/>
      <c r="U1208" s="376"/>
      <c r="V1208" s="376"/>
      <c r="W1208" s="376"/>
      <c r="X1208" s="376"/>
      <c r="Y1208" s="376"/>
    </row>
    <row r="1209" spans="2:31" x14ac:dyDescent="0.2">
      <c r="C1209" s="376"/>
      <c r="D1209" s="376" t="s">
        <v>1453</v>
      </c>
      <c r="E1209" s="376"/>
      <c r="F1209" s="376"/>
      <c r="G1209" s="376"/>
      <c r="H1209" s="376"/>
      <c r="I1209" s="376"/>
      <c r="J1209" s="376"/>
      <c r="K1209" s="376"/>
      <c r="L1209" s="376"/>
      <c r="M1209" s="376"/>
      <c r="N1209" s="376"/>
      <c r="O1209" s="376"/>
      <c r="P1209" s="376"/>
      <c r="Q1209" s="376"/>
      <c r="R1209" s="376"/>
      <c r="S1209" s="376"/>
      <c r="T1209" s="376"/>
      <c r="U1209" s="376"/>
      <c r="V1209" s="376"/>
      <c r="W1209" s="376"/>
      <c r="X1209" s="376"/>
      <c r="Y1209" s="376"/>
    </row>
    <row r="1210" spans="2:31" x14ac:dyDescent="0.2">
      <c r="B1210" s="376" t="s">
        <v>1454</v>
      </c>
      <c r="C1210" s="376"/>
      <c r="D1210" s="376"/>
      <c r="E1210" s="376"/>
      <c r="F1210" s="376"/>
      <c r="G1210" s="376"/>
      <c r="H1210" s="376"/>
      <c r="I1210" s="376"/>
      <c r="J1210" s="376"/>
      <c r="K1210" s="376"/>
      <c r="L1210" s="376"/>
      <c r="M1210" s="376"/>
      <c r="N1210" s="376"/>
      <c r="O1210" s="376"/>
      <c r="P1210" s="376"/>
      <c r="Q1210" s="376"/>
      <c r="R1210" s="376"/>
      <c r="S1210" s="376"/>
      <c r="T1210" s="376"/>
      <c r="U1210" s="376"/>
      <c r="V1210" s="376"/>
      <c r="W1210" s="376"/>
      <c r="X1210" s="376"/>
      <c r="Y1210" s="376"/>
    </row>
    <row r="1211" spans="2:31" x14ac:dyDescent="0.2">
      <c r="C1211" s="376"/>
      <c r="D1211" s="376" t="s">
        <v>1455</v>
      </c>
      <c r="E1211" s="376"/>
      <c r="F1211" s="376"/>
      <c r="G1211" s="376"/>
      <c r="H1211" s="376"/>
      <c r="I1211" s="376"/>
      <c r="J1211" s="376"/>
      <c r="K1211" s="376"/>
      <c r="L1211" s="376"/>
      <c r="M1211" s="376"/>
      <c r="N1211" s="376"/>
      <c r="O1211" s="376"/>
      <c r="P1211" s="376"/>
      <c r="Q1211" s="376"/>
      <c r="R1211" s="376"/>
      <c r="S1211" s="376"/>
      <c r="T1211" s="376"/>
      <c r="U1211" s="376"/>
      <c r="V1211" s="376"/>
      <c r="W1211" s="376"/>
      <c r="X1211" s="376"/>
      <c r="Y1211" s="376"/>
    </row>
    <row r="1212" spans="2:31" x14ac:dyDescent="0.2">
      <c r="B1212" s="376" t="s">
        <v>1456</v>
      </c>
      <c r="C1212" s="376"/>
      <c r="D1212" s="376"/>
      <c r="E1212" s="376"/>
      <c r="F1212" s="376"/>
      <c r="G1212" s="376"/>
      <c r="H1212" s="376"/>
      <c r="I1212" s="376"/>
      <c r="J1212" s="376"/>
      <c r="K1212" s="376"/>
      <c r="L1212" s="376"/>
      <c r="M1212" s="376"/>
      <c r="N1212" s="376"/>
      <c r="O1212" s="376"/>
      <c r="P1212" s="376"/>
      <c r="Q1212" s="376"/>
      <c r="R1212" s="376"/>
      <c r="S1212" s="376"/>
      <c r="T1212" s="376"/>
      <c r="U1212" s="376"/>
      <c r="V1212" s="376"/>
      <c r="W1212" s="376"/>
      <c r="X1212" s="376"/>
      <c r="Y1212" s="376"/>
    </row>
    <row r="1213" spans="2:31" x14ac:dyDescent="0.2">
      <c r="C1213" s="376"/>
      <c r="D1213" s="376" t="s">
        <v>215</v>
      </c>
      <c r="E1213" s="376"/>
      <c r="F1213" s="376"/>
      <c r="G1213" s="376"/>
      <c r="H1213" s="376"/>
      <c r="I1213" s="376"/>
      <c r="J1213" s="376"/>
      <c r="K1213" s="376"/>
      <c r="L1213" s="376"/>
      <c r="M1213" s="376"/>
      <c r="N1213" s="376"/>
      <c r="O1213" s="376"/>
      <c r="P1213" s="376"/>
      <c r="Q1213" s="376"/>
      <c r="R1213" s="376"/>
      <c r="S1213" s="376"/>
      <c r="T1213" s="376"/>
      <c r="U1213" s="376"/>
      <c r="V1213" s="376"/>
      <c r="W1213" s="376"/>
      <c r="X1213" s="376"/>
      <c r="Y1213" s="376"/>
    </row>
    <row r="1214" spans="2:31" x14ac:dyDescent="0.2">
      <c r="B1214" s="376"/>
      <c r="C1214" s="376"/>
      <c r="D1214" s="376"/>
      <c r="E1214" s="376"/>
      <c r="F1214" s="376"/>
      <c r="G1214" s="376"/>
      <c r="H1214" s="376"/>
      <c r="I1214" s="376"/>
      <c r="J1214" s="376"/>
      <c r="K1214" s="376"/>
      <c r="L1214" s="376"/>
      <c r="M1214" s="376"/>
      <c r="N1214" s="376"/>
      <c r="O1214" s="376"/>
      <c r="P1214" s="376"/>
      <c r="Q1214" s="376"/>
      <c r="R1214" s="376"/>
      <c r="S1214" s="376"/>
      <c r="T1214" s="376"/>
      <c r="U1214" s="376"/>
      <c r="V1214" s="376"/>
      <c r="W1214" s="376"/>
      <c r="X1214" s="376"/>
      <c r="Y1214" s="376"/>
    </row>
    <row r="1215" spans="2:31" x14ac:dyDescent="0.2">
      <c r="C1215" s="376"/>
      <c r="D1215" s="376" t="s">
        <v>1457</v>
      </c>
      <c r="E1215" s="376"/>
      <c r="F1215" s="376"/>
      <c r="G1215" s="376"/>
      <c r="H1215" s="376"/>
      <c r="I1215" s="376"/>
      <c r="J1215" s="376"/>
      <c r="K1215" s="376"/>
      <c r="L1215" s="376"/>
      <c r="M1215" s="376"/>
      <c r="N1215" s="376"/>
      <c r="O1215" s="376"/>
      <c r="P1215" s="376"/>
      <c r="Q1215" s="376"/>
      <c r="R1215" s="376"/>
      <c r="S1215" s="376"/>
      <c r="T1215" s="376"/>
      <c r="U1215" s="376"/>
      <c r="V1215" s="376"/>
      <c r="W1215" s="376"/>
      <c r="X1215" s="376"/>
      <c r="Y1215" s="376"/>
    </row>
    <row r="1216" spans="2:31" x14ac:dyDescent="0.2">
      <c r="C1216" s="376"/>
      <c r="D1216" s="376" t="s">
        <v>1458</v>
      </c>
      <c r="E1216" s="376"/>
      <c r="F1216" s="376"/>
      <c r="G1216" s="376"/>
      <c r="H1216" s="376"/>
      <c r="I1216" s="376"/>
      <c r="J1216" s="376"/>
      <c r="K1216" s="376"/>
      <c r="L1216" s="376"/>
      <c r="M1216" s="376"/>
      <c r="N1216" s="376"/>
      <c r="O1216" s="376"/>
      <c r="P1216" s="376"/>
      <c r="Q1216" s="376"/>
      <c r="R1216" s="376"/>
      <c r="S1216" s="376"/>
      <c r="T1216" s="376"/>
      <c r="U1216" s="376"/>
      <c r="V1216" s="376"/>
      <c r="W1216" s="376"/>
      <c r="X1216" s="376"/>
      <c r="Y1216" s="376"/>
    </row>
    <row r="1217" spans="2:25" x14ac:dyDescent="0.2">
      <c r="B1217" s="376" t="s">
        <v>1459</v>
      </c>
      <c r="C1217" s="376"/>
      <c r="D1217" s="376"/>
      <c r="E1217" s="376"/>
      <c r="F1217" s="376"/>
      <c r="G1217" s="376"/>
      <c r="H1217" s="376"/>
      <c r="I1217" s="376"/>
      <c r="J1217" s="376"/>
      <c r="K1217" s="376"/>
      <c r="L1217" s="376"/>
      <c r="M1217" s="376"/>
      <c r="N1217" s="376"/>
      <c r="O1217" s="376"/>
      <c r="P1217" s="376"/>
      <c r="Q1217" s="376"/>
      <c r="R1217" s="376"/>
      <c r="S1217" s="376"/>
      <c r="T1217" s="376"/>
      <c r="U1217" s="376"/>
      <c r="V1217" s="376"/>
      <c r="W1217" s="376"/>
      <c r="X1217" s="376"/>
      <c r="Y1217" s="376"/>
    </row>
    <row r="1218" spans="2:25" x14ac:dyDescent="0.2">
      <c r="B1218" s="376" t="s">
        <v>1460</v>
      </c>
      <c r="C1218" s="376"/>
      <c r="D1218" s="376"/>
      <c r="E1218" s="376"/>
      <c r="F1218" s="376"/>
      <c r="G1218" s="376"/>
      <c r="H1218" s="376"/>
      <c r="I1218" s="376"/>
      <c r="J1218" s="376"/>
      <c r="K1218" s="376"/>
      <c r="L1218" s="376"/>
      <c r="M1218" s="376"/>
      <c r="N1218" s="376"/>
      <c r="O1218" s="376"/>
      <c r="P1218" s="376"/>
      <c r="Q1218" s="376"/>
      <c r="R1218" s="376"/>
      <c r="S1218" s="376"/>
      <c r="T1218" s="376"/>
      <c r="U1218" s="376"/>
      <c r="V1218" s="376"/>
      <c r="W1218" s="376"/>
      <c r="X1218" s="376"/>
      <c r="Y1218" s="376"/>
    </row>
    <row r="1219" spans="2:25" x14ac:dyDescent="0.2">
      <c r="C1219" s="376"/>
      <c r="D1219" s="376" t="s">
        <v>1461</v>
      </c>
      <c r="E1219" s="376"/>
      <c r="F1219" s="376"/>
      <c r="G1219" s="376"/>
      <c r="H1219" s="376"/>
      <c r="I1219" s="376"/>
      <c r="J1219" s="376"/>
      <c r="K1219" s="376"/>
      <c r="L1219" s="376"/>
      <c r="M1219" s="376"/>
      <c r="N1219" s="376"/>
      <c r="O1219" s="376"/>
      <c r="P1219" s="376"/>
      <c r="Q1219" s="376"/>
      <c r="R1219" s="376"/>
      <c r="S1219" s="376"/>
      <c r="T1219" s="376"/>
      <c r="U1219" s="376"/>
      <c r="V1219" s="376"/>
      <c r="W1219" s="376"/>
      <c r="X1219" s="376"/>
      <c r="Y1219" s="376"/>
    </row>
    <row r="1220" spans="2:25" x14ac:dyDescent="0.2">
      <c r="C1220" s="376"/>
      <c r="D1220" s="376" t="s">
        <v>1462</v>
      </c>
      <c r="E1220" s="376"/>
      <c r="F1220" s="376"/>
      <c r="G1220" s="376"/>
      <c r="H1220" s="376"/>
      <c r="I1220" s="376"/>
      <c r="J1220" s="376"/>
      <c r="K1220" s="376"/>
      <c r="L1220" s="376"/>
      <c r="M1220" s="376"/>
      <c r="N1220" s="376"/>
      <c r="O1220" s="376"/>
      <c r="P1220" s="376"/>
      <c r="Q1220" s="376"/>
      <c r="R1220" s="376"/>
      <c r="S1220" s="376"/>
      <c r="T1220" s="376"/>
      <c r="U1220" s="376"/>
      <c r="V1220" s="376"/>
      <c r="W1220" s="376"/>
      <c r="X1220" s="376"/>
      <c r="Y1220" s="376"/>
    </row>
    <row r="1221" spans="2:25" x14ac:dyDescent="0.2">
      <c r="C1221" s="376"/>
      <c r="D1221" s="376" t="s">
        <v>1463</v>
      </c>
      <c r="E1221" s="376"/>
      <c r="F1221" s="376"/>
      <c r="G1221" s="376"/>
      <c r="H1221" s="376"/>
      <c r="I1221" s="376"/>
      <c r="J1221" s="376"/>
      <c r="K1221" s="376"/>
      <c r="L1221" s="376"/>
      <c r="M1221" s="376"/>
      <c r="N1221" s="376"/>
      <c r="O1221" s="376"/>
      <c r="P1221" s="376"/>
      <c r="Q1221" s="376"/>
      <c r="R1221" s="376"/>
      <c r="S1221" s="376"/>
      <c r="T1221" s="376"/>
      <c r="U1221" s="376"/>
      <c r="V1221" s="376"/>
      <c r="W1221" s="376"/>
      <c r="X1221" s="376"/>
      <c r="Y1221" s="376"/>
    </row>
    <row r="1222" spans="2:25" x14ac:dyDescent="0.2">
      <c r="C1222" s="376"/>
      <c r="D1222" s="376" t="s">
        <v>1464</v>
      </c>
      <c r="E1222" s="376"/>
      <c r="F1222" s="376"/>
      <c r="G1222" s="376"/>
      <c r="H1222" s="376"/>
      <c r="I1222" s="376"/>
      <c r="J1222" s="376"/>
      <c r="K1222" s="376"/>
      <c r="L1222" s="376"/>
      <c r="M1222" s="376"/>
      <c r="N1222" s="376"/>
      <c r="O1222" s="376"/>
      <c r="P1222" s="376"/>
      <c r="Q1222" s="376"/>
      <c r="R1222" s="376"/>
      <c r="S1222" s="376"/>
      <c r="T1222" s="376"/>
      <c r="U1222" s="376"/>
      <c r="V1222" s="376"/>
      <c r="W1222" s="376"/>
      <c r="X1222" s="376"/>
      <c r="Y1222" s="376"/>
    </row>
    <row r="1223" spans="2:25" x14ac:dyDescent="0.2">
      <c r="C1223" s="376"/>
      <c r="D1223" s="376" t="s">
        <v>1465</v>
      </c>
      <c r="E1223" s="376"/>
      <c r="F1223" s="376"/>
      <c r="G1223" s="376"/>
      <c r="H1223" s="376"/>
      <c r="I1223" s="376"/>
      <c r="J1223" s="376"/>
      <c r="K1223" s="376"/>
      <c r="L1223" s="376"/>
      <c r="M1223" s="376"/>
      <c r="N1223" s="376"/>
      <c r="O1223" s="376"/>
      <c r="P1223" s="376"/>
      <c r="Q1223" s="376"/>
      <c r="R1223" s="376"/>
      <c r="S1223" s="376"/>
      <c r="T1223" s="376"/>
      <c r="U1223" s="376"/>
      <c r="V1223" s="376"/>
      <c r="W1223" s="376"/>
      <c r="X1223" s="376"/>
      <c r="Y1223" s="376"/>
    </row>
    <row r="1224" spans="2:25" x14ac:dyDescent="0.2">
      <c r="C1224" s="376"/>
      <c r="D1224" s="376" t="s">
        <v>1466</v>
      </c>
      <c r="E1224" s="376"/>
      <c r="F1224" s="376"/>
      <c r="G1224" s="376"/>
      <c r="H1224" s="376"/>
      <c r="I1224" s="376"/>
      <c r="J1224" s="376"/>
      <c r="K1224" s="376"/>
      <c r="L1224" s="376"/>
      <c r="M1224" s="376"/>
      <c r="N1224" s="376"/>
      <c r="O1224" s="376"/>
      <c r="P1224" s="376"/>
      <c r="Q1224" s="376"/>
      <c r="R1224" s="376"/>
      <c r="S1224" s="376"/>
      <c r="T1224" s="376"/>
      <c r="U1224" s="376"/>
      <c r="V1224" s="376"/>
      <c r="W1224" s="376"/>
      <c r="X1224" s="376"/>
      <c r="Y1224" s="376"/>
    </row>
    <row r="1225" spans="2:25" x14ac:dyDescent="0.2">
      <c r="C1225" s="376"/>
      <c r="D1225" s="376" t="s">
        <v>1467</v>
      </c>
      <c r="E1225" s="376"/>
      <c r="F1225" s="376"/>
      <c r="G1225" s="376"/>
      <c r="H1225" s="376"/>
      <c r="I1225" s="376"/>
      <c r="J1225" s="376"/>
      <c r="K1225" s="376"/>
      <c r="L1225" s="376"/>
      <c r="M1225" s="376"/>
      <c r="N1225" s="376"/>
      <c r="O1225" s="376"/>
      <c r="P1225" s="376"/>
      <c r="Q1225" s="376"/>
      <c r="R1225" s="376"/>
      <c r="S1225" s="376"/>
      <c r="T1225" s="376"/>
      <c r="U1225" s="376"/>
      <c r="V1225" s="376"/>
      <c r="W1225" s="376"/>
      <c r="X1225" s="376"/>
      <c r="Y1225" s="376"/>
    </row>
    <row r="1226" spans="2:25" x14ac:dyDescent="0.2">
      <c r="C1226" s="376"/>
      <c r="D1226" s="376" t="s">
        <v>1468</v>
      </c>
      <c r="E1226" s="376"/>
      <c r="F1226" s="376"/>
      <c r="G1226" s="376"/>
      <c r="H1226" s="376"/>
      <c r="I1226" s="376"/>
      <c r="J1226" s="376"/>
      <c r="K1226" s="376"/>
      <c r="L1226" s="376"/>
      <c r="M1226" s="376"/>
      <c r="N1226" s="376"/>
      <c r="O1226" s="376"/>
      <c r="P1226" s="376"/>
      <c r="Q1226" s="376"/>
      <c r="R1226" s="376"/>
      <c r="S1226" s="376"/>
      <c r="T1226" s="376"/>
      <c r="U1226" s="376"/>
      <c r="V1226" s="376"/>
      <c r="W1226" s="376"/>
      <c r="X1226" s="376"/>
      <c r="Y1226" s="376"/>
    </row>
    <row r="1227" spans="2:25" x14ac:dyDescent="0.2">
      <c r="B1227" s="376" t="s">
        <v>1469</v>
      </c>
      <c r="C1227" s="376"/>
      <c r="D1227" s="376"/>
      <c r="E1227" s="376"/>
      <c r="F1227" s="376"/>
      <c r="G1227" s="376"/>
      <c r="H1227" s="376"/>
      <c r="I1227" s="376"/>
      <c r="J1227" s="376"/>
      <c r="K1227" s="376"/>
      <c r="L1227" s="376"/>
      <c r="M1227" s="376"/>
      <c r="N1227" s="376"/>
      <c r="O1227" s="376"/>
      <c r="P1227" s="376"/>
      <c r="Q1227" s="376"/>
      <c r="R1227" s="376"/>
      <c r="S1227" s="376"/>
      <c r="T1227" s="376"/>
      <c r="U1227" s="376"/>
      <c r="V1227" s="376"/>
      <c r="W1227" s="376"/>
      <c r="X1227" s="376"/>
      <c r="Y1227" s="376"/>
    </row>
    <row r="1228" spans="2:25" x14ac:dyDescent="0.2">
      <c r="C1228" s="376"/>
      <c r="D1228" s="376" t="s">
        <v>1470</v>
      </c>
      <c r="E1228" s="376"/>
      <c r="F1228" s="376"/>
      <c r="G1228" s="376"/>
      <c r="H1228" s="376"/>
      <c r="I1228" s="376"/>
      <c r="J1228" s="376"/>
      <c r="K1228" s="376"/>
      <c r="L1228" s="376"/>
      <c r="M1228" s="376"/>
      <c r="N1228" s="376"/>
      <c r="O1228" s="376"/>
      <c r="P1228" s="376"/>
      <c r="Q1228" s="376"/>
      <c r="R1228" s="376"/>
      <c r="S1228" s="376"/>
      <c r="T1228" s="376"/>
      <c r="U1228" s="376"/>
      <c r="V1228" s="376"/>
      <c r="W1228" s="376"/>
      <c r="X1228" s="376"/>
      <c r="Y1228" s="376"/>
    </row>
    <row r="1229" spans="2:25" x14ac:dyDescent="0.2">
      <c r="C1229" s="376"/>
      <c r="D1229" s="376" t="s">
        <v>1471</v>
      </c>
      <c r="E1229" s="376"/>
      <c r="F1229" s="376"/>
      <c r="G1229" s="376"/>
      <c r="H1229" s="376"/>
      <c r="I1229" s="376"/>
      <c r="J1229" s="376"/>
      <c r="K1229" s="376"/>
      <c r="L1229" s="376"/>
      <c r="M1229" s="376"/>
      <c r="N1229" s="376"/>
      <c r="O1229" s="376"/>
      <c r="P1229" s="376"/>
      <c r="Q1229" s="376"/>
      <c r="R1229" s="376"/>
      <c r="S1229" s="376"/>
      <c r="T1229" s="376"/>
      <c r="U1229" s="376"/>
      <c r="V1229" s="376"/>
      <c r="W1229" s="376"/>
      <c r="X1229" s="376"/>
      <c r="Y1229" s="376"/>
    </row>
    <row r="1230" spans="2:25" x14ac:dyDescent="0.2">
      <c r="B1230" s="376" t="s">
        <v>1472</v>
      </c>
      <c r="C1230" s="376"/>
      <c r="D1230" s="376"/>
      <c r="E1230" s="376"/>
      <c r="F1230" s="376"/>
      <c r="G1230" s="376"/>
      <c r="H1230" s="376"/>
      <c r="I1230" s="376"/>
      <c r="J1230" s="376"/>
      <c r="K1230" s="376"/>
      <c r="L1230" s="376"/>
      <c r="M1230" s="376"/>
      <c r="N1230" s="376"/>
      <c r="O1230" s="376"/>
      <c r="P1230" s="376"/>
      <c r="Q1230" s="376"/>
      <c r="R1230" s="376"/>
      <c r="S1230" s="376"/>
      <c r="T1230" s="376"/>
      <c r="U1230" s="376"/>
      <c r="V1230" s="376"/>
      <c r="W1230" s="376"/>
      <c r="X1230" s="376"/>
      <c r="Y1230" s="376"/>
    </row>
    <row r="1231" spans="2:25" x14ac:dyDescent="0.2">
      <c r="B1231" s="376" t="s">
        <v>1473</v>
      </c>
      <c r="C1231" s="376"/>
      <c r="D1231" s="376"/>
      <c r="E1231" s="376"/>
      <c r="F1231" s="376"/>
      <c r="G1231" s="376"/>
      <c r="H1231" s="376"/>
      <c r="I1231" s="376"/>
      <c r="J1231" s="376"/>
      <c r="K1231" s="376"/>
      <c r="L1231" s="376"/>
      <c r="M1231" s="376"/>
      <c r="N1231" s="376"/>
      <c r="O1231" s="376"/>
      <c r="P1231" s="376"/>
      <c r="Q1231" s="376"/>
      <c r="R1231" s="376"/>
      <c r="S1231" s="376"/>
      <c r="T1231" s="376"/>
      <c r="U1231" s="376"/>
      <c r="V1231" s="376"/>
      <c r="W1231" s="376"/>
      <c r="X1231" s="376"/>
      <c r="Y1231" s="376"/>
    </row>
    <row r="1232" spans="2:25" x14ac:dyDescent="0.2">
      <c r="C1232" s="376"/>
      <c r="D1232" s="376" t="s">
        <v>1474</v>
      </c>
      <c r="E1232" s="376"/>
      <c r="F1232" s="376"/>
      <c r="G1232" s="376"/>
      <c r="H1232" s="376"/>
      <c r="I1232" s="376"/>
      <c r="J1232" s="376"/>
      <c r="K1232" s="376"/>
      <c r="L1232" s="376"/>
      <c r="M1232" s="376"/>
      <c r="N1232" s="376"/>
      <c r="O1232" s="376"/>
      <c r="P1232" s="376"/>
      <c r="Q1232" s="376"/>
      <c r="R1232" s="376"/>
      <c r="S1232" s="376"/>
      <c r="T1232" s="376"/>
      <c r="U1232" s="376"/>
      <c r="V1232" s="376"/>
      <c r="W1232" s="376"/>
      <c r="X1232" s="376"/>
      <c r="Y1232" s="376"/>
    </row>
    <row r="1233" spans="2:25" x14ac:dyDescent="0.2">
      <c r="C1233" s="376"/>
      <c r="D1233" s="376" t="s">
        <v>1475</v>
      </c>
      <c r="E1233" s="376"/>
      <c r="F1233" s="376"/>
      <c r="G1233" s="376"/>
      <c r="H1233" s="376"/>
      <c r="I1233" s="376"/>
      <c r="J1233" s="376"/>
      <c r="K1233" s="376"/>
      <c r="L1233" s="376"/>
      <c r="M1233" s="376"/>
      <c r="N1233" s="376"/>
      <c r="O1233" s="376"/>
      <c r="P1233" s="376"/>
      <c r="Q1233" s="376"/>
      <c r="R1233" s="376"/>
      <c r="S1233" s="376"/>
      <c r="T1233" s="376"/>
      <c r="U1233" s="376"/>
      <c r="V1233" s="376"/>
      <c r="W1233" s="376"/>
      <c r="X1233" s="376"/>
      <c r="Y1233" s="376"/>
    </row>
    <row r="1234" spans="2:25" x14ac:dyDescent="0.2">
      <c r="B1234" s="376" t="s">
        <v>1476</v>
      </c>
      <c r="C1234" s="376"/>
      <c r="D1234" s="376"/>
      <c r="E1234" s="376"/>
      <c r="F1234" s="376"/>
      <c r="G1234" s="376"/>
      <c r="H1234" s="376"/>
      <c r="I1234" s="376"/>
      <c r="J1234" s="376"/>
      <c r="K1234" s="376"/>
      <c r="L1234" s="376"/>
      <c r="M1234" s="376"/>
      <c r="N1234" s="376"/>
      <c r="O1234" s="376"/>
      <c r="P1234" s="376"/>
      <c r="Q1234" s="376"/>
      <c r="R1234" s="376"/>
      <c r="S1234" s="376"/>
      <c r="T1234" s="376"/>
      <c r="U1234" s="376"/>
      <c r="V1234" s="376"/>
      <c r="W1234" s="376"/>
      <c r="X1234" s="376"/>
      <c r="Y1234" s="376"/>
    </row>
    <row r="1235" spans="2:25" x14ac:dyDescent="0.2">
      <c r="B1235" s="376" t="s">
        <v>1477</v>
      </c>
      <c r="C1235" s="376"/>
      <c r="D1235" s="376"/>
      <c r="E1235" s="376"/>
      <c r="F1235" s="376"/>
      <c r="G1235" s="376"/>
      <c r="H1235" s="376"/>
      <c r="I1235" s="376"/>
      <c r="J1235" s="376"/>
      <c r="K1235" s="376"/>
      <c r="L1235" s="376"/>
      <c r="M1235" s="376"/>
      <c r="N1235" s="376"/>
      <c r="O1235" s="376"/>
      <c r="P1235" s="376"/>
      <c r="Q1235" s="376"/>
      <c r="R1235" s="376"/>
      <c r="S1235" s="376"/>
      <c r="T1235" s="376"/>
      <c r="U1235" s="376"/>
      <c r="V1235" s="376"/>
      <c r="W1235" s="376"/>
      <c r="X1235" s="376"/>
      <c r="Y1235" s="376"/>
    </row>
    <row r="1236" spans="2:25" x14ac:dyDescent="0.2">
      <c r="B1236" s="376" t="s">
        <v>1478</v>
      </c>
      <c r="C1236" s="376"/>
      <c r="D1236" s="376"/>
      <c r="E1236" s="376"/>
      <c r="F1236" s="376"/>
      <c r="G1236" s="376"/>
      <c r="H1236" s="376"/>
      <c r="I1236" s="376"/>
      <c r="J1236" s="376"/>
      <c r="K1236" s="376"/>
      <c r="L1236" s="376"/>
      <c r="M1236" s="376"/>
      <c r="N1236" s="376"/>
      <c r="O1236" s="376"/>
      <c r="P1236" s="376"/>
      <c r="Q1236" s="376"/>
      <c r="R1236" s="376"/>
      <c r="S1236" s="376"/>
      <c r="T1236" s="376"/>
      <c r="U1236" s="376"/>
      <c r="V1236" s="376"/>
      <c r="W1236" s="376"/>
      <c r="X1236" s="376"/>
      <c r="Y1236" s="376"/>
    </row>
    <row r="1237" spans="2:25" x14ac:dyDescent="0.2">
      <c r="B1237" s="376" t="s">
        <v>1479</v>
      </c>
      <c r="C1237" s="376"/>
      <c r="D1237" s="376"/>
      <c r="E1237" s="376"/>
      <c r="F1237" s="376"/>
      <c r="G1237" s="376"/>
      <c r="H1237" s="376"/>
      <c r="I1237" s="376"/>
      <c r="J1237" s="376"/>
      <c r="K1237" s="376"/>
      <c r="L1237" s="376"/>
      <c r="M1237" s="376"/>
      <c r="N1237" s="376"/>
      <c r="O1237" s="376"/>
      <c r="P1237" s="376"/>
      <c r="Q1237" s="376"/>
      <c r="R1237" s="376"/>
      <c r="S1237" s="376"/>
      <c r="T1237" s="376"/>
      <c r="U1237" s="376"/>
      <c r="V1237" s="376"/>
      <c r="W1237" s="376"/>
      <c r="X1237" s="376"/>
      <c r="Y1237" s="376"/>
    </row>
    <row r="1238" spans="2:25" x14ac:dyDescent="0.2">
      <c r="B1238" s="376" t="s">
        <v>1480</v>
      </c>
      <c r="C1238" s="376"/>
      <c r="D1238" s="376"/>
      <c r="E1238" s="376"/>
      <c r="F1238" s="376"/>
      <c r="G1238" s="376"/>
      <c r="H1238" s="376"/>
      <c r="I1238" s="376"/>
      <c r="J1238" s="376"/>
      <c r="K1238" s="376"/>
      <c r="L1238" s="376"/>
      <c r="M1238" s="376"/>
      <c r="N1238" s="376"/>
      <c r="O1238" s="376"/>
      <c r="P1238" s="376"/>
      <c r="Q1238" s="376"/>
      <c r="R1238" s="376"/>
      <c r="S1238" s="376"/>
      <c r="T1238" s="376"/>
      <c r="U1238" s="376"/>
      <c r="V1238" s="376"/>
      <c r="W1238" s="376"/>
      <c r="X1238" s="376"/>
      <c r="Y1238" s="376"/>
    </row>
    <row r="1239" spans="2:25" x14ac:dyDescent="0.2">
      <c r="B1239" s="376" t="s">
        <v>1481</v>
      </c>
      <c r="C1239" s="376"/>
      <c r="D1239" s="376"/>
      <c r="E1239" s="376"/>
      <c r="F1239" s="376"/>
      <c r="G1239" s="376"/>
      <c r="H1239" s="376"/>
      <c r="I1239" s="376"/>
      <c r="J1239" s="376"/>
      <c r="K1239" s="376"/>
      <c r="L1239" s="376"/>
      <c r="M1239" s="376"/>
      <c r="N1239" s="376"/>
      <c r="O1239" s="376"/>
      <c r="P1239" s="376"/>
      <c r="Q1239" s="376"/>
      <c r="R1239" s="376"/>
      <c r="S1239" s="376"/>
      <c r="T1239" s="376"/>
      <c r="U1239" s="376"/>
      <c r="V1239" s="376"/>
      <c r="W1239" s="376"/>
      <c r="X1239" s="376"/>
      <c r="Y1239" s="376"/>
    </row>
    <row r="1240" spans="2:25" x14ac:dyDescent="0.2">
      <c r="B1240" s="376" t="s">
        <v>1482</v>
      </c>
      <c r="C1240" s="376"/>
      <c r="D1240" s="376"/>
      <c r="E1240" s="376"/>
      <c r="F1240" s="376"/>
      <c r="G1240" s="376"/>
      <c r="H1240" s="376"/>
      <c r="I1240" s="376"/>
      <c r="J1240" s="376"/>
      <c r="K1240" s="376"/>
      <c r="L1240" s="376"/>
      <c r="M1240" s="376"/>
      <c r="N1240" s="376"/>
      <c r="O1240" s="376"/>
      <c r="P1240" s="376"/>
      <c r="Q1240" s="376"/>
      <c r="R1240" s="376"/>
      <c r="S1240" s="376"/>
      <c r="T1240" s="376"/>
      <c r="U1240" s="376"/>
      <c r="V1240" s="376"/>
      <c r="W1240" s="376"/>
      <c r="X1240" s="376"/>
      <c r="Y1240" s="376"/>
    </row>
    <row r="1241" spans="2:25" x14ac:dyDescent="0.2">
      <c r="B1241" s="376" t="s">
        <v>1483</v>
      </c>
      <c r="C1241" s="376"/>
      <c r="D1241" s="376"/>
      <c r="E1241" s="376"/>
      <c r="F1241" s="376"/>
      <c r="G1241" s="376"/>
      <c r="H1241" s="376"/>
      <c r="I1241" s="376"/>
      <c r="J1241" s="376"/>
      <c r="K1241" s="376"/>
      <c r="L1241" s="376"/>
      <c r="M1241" s="376"/>
      <c r="N1241" s="376"/>
      <c r="O1241" s="376"/>
      <c r="P1241" s="376"/>
      <c r="Q1241" s="376"/>
      <c r="R1241" s="376"/>
      <c r="S1241" s="376"/>
      <c r="T1241" s="376"/>
      <c r="U1241" s="376"/>
      <c r="V1241" s="376"/>
      <c r="W1241" s="376"/>
      <c r="X1241" s="376"/>
      <c r="Y1241" s="376"/>
    </row>
    <row r="1242" spans="2:25" x14ac:dyDescent="0.2">
      <c r="C1242" s="376"/>
      <c r="D1242" s="377" t="s">
        <v>1961</v>
      </c>
      <c r="E1242" s="376"/>
      <c r="F1242" s="376"/>
      <c r="G1242" s="376"/>
      <c r="H1242" s="376"/>
      <c r="I1242" s="376"/>
      <c r="J1242" s="376"/>
      <c r="K1242" s="376"/>
      <c r="L1242" s="376"/>
      <c r="M1242" s="376"/>
      <c r="N1242" s="376"/>
      <c r="O1242" s="376"/>
      <c r="P1242" s="376"/>
      <c r="Q1242" s="376"/>
      <c r="R1242" s="376"/>
      <c r="S1242" s="376"/>
      <c r="T1242" s="376"/>
      <c r="U1242" s="376"/>
      <c r="V1242" s="376"/>
      <c r="W1242" s="376"/>
      <c r="X1242" s="376"/>
      <c r="Y1242" s="376"/>
    </row>
    <row r="1243" spans="2:25" x14ac:dyDescent="0.2">
      <c r="B1243" s="376" t="s">
        <v>1484</v>
      </c>
      <c r="C1243" s="376"/>
      <c r="D1243" s="376"/>
      <c r="E1243" s="376"/>
      <c r="F1243" s="376"/>
      <c r="G1243" s="376"/>
      <c r="H1243" s="376"/>
      <c r="I1243" s="376"/>
      <c r="J1243" s="376"/>
      <c r="K1243" s="376"/>
      <c r="L1243" s="376"/>
      <c r="M1243" s="376"/>
      <c r="N1243" s="376"/>
      <c r="O1243" s="376"/>
      <c r="P1243" s="376"/>
      <c r="Q1243" s="376"/>
      <c r="R1243" s="376"/>
      <c r="S1243" s="376"/>
      <c r="T1243" s="376"/>
      <c r="U1243" s="376"/>
      <c r="V1243" s="376"/>
      <c r="W1243" s="376"/>
      <c r="X1243" s="376"/>
      <c r="Y1243" s="376"/>
    </row>
    <row r="1244" spans="2:25" x14ac:dyDescent="0.2">
      <c r="C1244" s="376"/>
      <c r="D1244" s="376" t="s">
        <v>1485</v>
      </c>
      <c r="E1244" s="376"/>
      <c r="F1244" s="376"/>
      <c r="G1244" s="376"/>
      <c r="H1244" s="376"/>
      <c r="I1244" s="376"/>
      <c r="J1244" s="376"/>
      <c r="K1244" s="376"/>
      <c r="L1244" s="376"/>
      <c r="M1244" s="376"/>
      <c r="N1244" s="376"/>
      <c r="O1244" s="376"/>
      <c r="P1244" s="376"/>
      <c r="Q1244" s="376"/>
      <c r="R1244" s="376"/>
      <c r="S1244" s="376"/>
      <c r="T1244" s="376"/>
      <c r="U1244" s="376"/>
      <c r="V1244" s="376"/>
      <c r="W1244" s="376"/>
      <c r="X1244" s="376"/>
      <c r="Y1244" s="376"/>
    </row>
    <row r="1245" spans="2:25" x14ac:dyDescent="0.2">
      <c r="C1245" s="376"/>
      <c r="D1245" s="376" t="s">
        <v>1486</v>
      </c>
      <c r="E1245" s="376"/>
      <c r="F1245" s="376"/>
      <c r="G1245" s="376"/>
      <c r="H1245" s="376"/>
      <c r="I1245" s="376"/>
      <c r="J1245" s="376"/>
      <c r="K1245" s="376"/>
      <c r="L1245" s="376"/>
      <c r="M1245" s="376"/>
      <c r="N1245" s="376"/>
      <c r="O1245" s="376"/>
      <c r="P1245" s="376"/>
      <c r="Q1245" s="376"/>
      <c r="R1245" s="376"/>
      <c r="S1245" s="376"/>
      <c r="T1245" s="376"/>
      <c r="U1245" s="376"/>
      <c r="V1245" s="376"/>
      <c r="W1245" s="376"/>
      <c r="X1245" s="376"/>
      <c r="Y1245" s="376"/>
    </row>
    <row r="1246" spans="2:25" x14ac:dyDescent="0.2">
      <c r="B1246" s="376" t="s">
        <v>1487</v>
      </c>
      <c r="C1246" s="376"/>
      <c r="D1246" s="376"/>
      <c r="E1246" s="376"/>
      <c r="F1246" s="376"/>
      <c r="G1246" s="376"/>
      <c r="H1246" s="376"/>
      <c r="I1246" s="376"/>
      <c r="J1246" s="376"/>
      <c r="K1246" s="376"/>
      <c r="L1246" s="376"/>
      <c r="M1246" s="376"/>
      <c r="N1246" s="376"/>
      <c r="O1246" s="376"/>
      <c r="P1246" s="376"/>
      <c r="Q1246" s="376"/>
      <c r="R1246" s="376"/>
      <c r="S1246" s="376"/>
      <c r="T1246" s="376"/>
      <c r="U1246" s="376"/>
      <c r="V1246" s="376"/>
      <c r="W1246" s="376"/>
      <c r="X1246" s="376"/>
      <c r="Y1246" s="376"/>
    </row>
    <row r="1247" spans="2:25" x14ac:dyDescent="0.2">
      <c r="C1247" s="376"/>
      <c r="D1247" s="376" t="s">
        <v>1488</v>
      </c>
      <c r="E1247" s="376"/>
      <c r="F1247" s="376"/>
      <c r="G1247" s="376"/>
      <c r="H1247" s="376"/>
      <c r="I1247" s="376"/>
      <c r="J1247" s="376"/>
      <c r="K1247" s="376"/>
      <c r="L1247" s="376"/>
      <c r="M1247" s="376"/>
      <c r="N1247" s="376"/>
      <c r="O1247" s="376"/>
      <c r="P1247" s="376"/>
      <c r="Q1247" s="376"/>
      <c r="R1247" s="376"/>
      <c r="S1247" s="376"/>
      <c r="T1247" s="376"/>
      <c r="U1247" s="376"/>
      <c r="V1247" s="376"/>
      <c r="W1247" s="376"/>
      <c r="X1247" s="376"/>
      <c r="Y1247" s="376"/>
    </row>
    <row r="1248" spans="2:25" x14ac:dyDescent="0.2">
      <c r="B1248" s="376" t="s">
        <v>1489</v>
      </c>
      <c r="C1248" s="376"/>
      <c r="D1248" s="376"/>
      <c r="E1248" s="376"/>
      <c r="F1248" s="376"/>
      <c r="G1248" s="376"/>
      <c r="H1248" s="376"/>
      <c r="I1248" s="376"/>
      <c r="J1248" s="376"/>
      <c r="K1248" s="376"/>
      <c r="L1248" s="376"/>
      <c r="M1248" s="376"/>
      <c r="N1248" s="376"/>
      <c r="O1248" s="376"/>
      <c r="P1248" s="376"/>
      <c r="Q1248" s="376"/>
      <c r="R1248" s="376"/>
      <c r="S1248" s="376"/>
      <c r="T1248" s="376"/>
      <c r="U1248" s="376"/>
      <c r="V1248" s="376"/>
      <c r="W1248" s="376"/>
      <c r="X1248" s="376"/>
      <c r="Y1248" s="376"/>
    </row>
    <row r="1249" spans="2:25" x14ac:dyDescent="0.2">
      <c r="B1249" s="376"/>
      <c r="C1249" s="376"/>
      <c r="D1249" s="376"/>
      <c r="E1249" s="376"/>
      <c r="F1249" s="376"/>
      <c r="G1249" s="376"/>
      <c r="H1249" s="376"/>
      <c r="I1249" s="376"/>
      <c r="J1249" s="376"/>
      <c r="K1249" s="376"/>
      <c r="L1249" s="376"/>
      <c r="M1249" s="376"/>
      <c r="N1249" s="376"/>
      <c r="O1249" s="376"/>
      <c r="P1249" s="376"/>
      <c r="Q1249" s="376"/>
      <c r="R1249" s="376"/>
      <c r="S1249" s="376"/>
      <c r="T1249" s="376"/>
      <c r="U1249" s="376"/>
      <c r="V1249" s="376"/>
      <c r="W1249" s="376"/>
      <c r="X1249" s="376"/>
      <c r="Y1249" s="376"/>
    </row>
    <row r="1250" spans="2:25" x14ac:dyDescent="0.2">
      <c r="C1250" s="376"/>
      <c r="D1250" s="376" t="s">
        <v>1490</v>
      </c>
      <c r="E1250" s="376"/>
      <c r="F1250" s="376"/>
      <c r="G1250" s="376"/>
      <c r="H1250" s="376"/>
      <c r="I1250" s="376"/>
      <c r="J1250" s="376"/>
      <c r="K1250" s="376"/>
      <c r="L1250" s="376"/>
      <c r="M1250" s="376"/>
      <c r="N1250" s="376"/>
      <c r="O1250" s="376"/>
      <c r="P1250" s="376"/>
      <c r="Q1250" s="376"/>
      <c r="R1250" s="376"/>
      <c r="S1250" s="376"/>
      <c r="T1250" s="376"/>
      <c r="U1250" s="376"/>
      <c r="V1250" s="376"/>
      <c r="W1250" s="376"/>
      <c r="X1250" s="376"/>
      <c r="Y1250" s="376"/>
    </row>
    <row r="1251" spans="2:25" x14ac:dyDescent="0.2">
      <c r="B1251" s="376" t="s">
        <v>1491</v>
      </c>
      <c r="C1251" s="376"/>
      <c r="D1251" s="376"/>
      <c r="E1251" s="376"/>
      <c r="F1251" s="376"/>
      <c r="G1251" s="376"/>
      <c r="H1251" s="376"/>
      <c r="I1251" s="376"/>
      <c r="J1251" s="376"/>
      <c r="K1251" s="376"/>
      <c r="L1251" s="376"/>
      <c r="M1251" s="376"/>
      <c r="N1251" s="376"/>
      <c r="O1251" s="376"/>
      <c r="P1251" s="376"/>
      <c r="Q1251" s="376"/>
      <c r="R1251" s="376"/>
      <c r="S1251" s="376"/>
      <c r="T1251" s="376"/>
      <c r="U1251" s="376"/>
      <c r="V1251" s="376"/>
      <c r="W1251" s="376"/>
      <c r="X1251" s="376"/>
      <c r="Y1251" s="376"/>
    </row>
    <row r="1252" spans="2:25" x14ac:dyDescent="0.2">
      <c r="C1252" s="376"/>
      <c r="D1252" s="376" t="s">
        <v>1492</v>
      </c>
      <c r="E1252" s="376"/>
      <c r="F1252" s="376"/>
      <c r="G1252" s="376"/>
      <c r="H1252" s="376"/>
      <c r="I1252" s="376"/>
      <c r="J1252" s="376"/>
      <c r="K1252" s="376"/>
      <c r="L1252" s="376"/>
      <c r="M1252" s="376"/>
      <c r="N1252" s="376"/>
      <c r="O1252" s="376"/>
      <c r="P1252" s="376"/>
      <c r="Q1252" s="376"/>
      <c r="R1252" s="376"/>
      <c r="S1252" s="376"/>
      <c r="T1252" s="376"/>
      <c r="U1252" s="376"/>
      <c r="V1252" s="376"/>
      <c r="W1252" s="376"/>
      <c r="X1252" s="376"/>
      <c r="Y1252" s="376"/>
    </row>
    <row r="1253" spans="2:25" x14ac:dyDescent="0.2">
      <c r="B1253" s="376" t="s">
        <v>1493</v>
      </c>
      <c r="C1253" s="376"/>
      <c r="D1253" s="376"/>
      <c r="E1253" s="376"/>
      <c r="F1253" s="376"/>
      <c r="G1253" s="376"/>
      <c r="H1253" s="376"/>
      <c r="I1253" s="376"/>
      <c r="J1253" s="376"/>
      <c r="K1253" s="376"/>
      <c r="L1253" s="376"/>
      <c r="M1253" s="376"/>
      <c r="N1253" s="376"/>
      <c r="O1253" s="376"/>
      <c r="P1253" s="376"/>
      <c r="Q1253" s="376"/>
      <c r="R1253" s="376"/>
      <c r="S1253" s="376"/>
      <c r="T1253" s="376"/>
      <c r="U1253" s="376"/>
      <c r="V1253" s="376"/>
      <c r="W1253" s="376"/>
      <c r="X1253" s="376"/>
      <c r="Y1253" s="376"/>
    </row>
    <row r="1254" spans="2:25" x14ac:dyDescent="0.2">
      <c r="B1254" s="376" t="s">
        <v>1494</v>
      </c>
      <c r="C1254" s="376"/>
      <c r="D1254" s="376"/>
      <c r="E1254" s="376"/>
      <c r="F1254" s="376"/>
      <c r="G1254" s="376"/>
      <c r="H1254" s="376"/>
      <c r="I1254" s="376"/>
      <c r="J1254" s="376"/>
      <c r="K1254" s="376"/>
      <c r="L1254" s="376"/>
      <c r="M1254" s="376"/>
      <c r="N1254" s="376"/>
      <c r="O1254" s="376"/>
      <c r="P1254" s="376"/>
      <c r="Q1254" s="376"/>
      <c r="R1254" s="376"/>
      <c r="S1254" s="376"/>
      <c r="T1254" s="376"/>
      <c r="U1254" s="376"/>
      <c r="V1254" s="376"/>
      <c r="W1254" s="376"/>
      <c r="X1254" s="376"/>
      <c r="Y1254" s="376"/>
    </row>
    <row r="1255" spans="2:25" x14ac:dyDescent="0.2">
      <c r="C1255" s="376"/>
      <c r="D1255" s="376" t="s">
        <v>1495</v>
      </c>
      <c r="E1255" s="376"/>
      <c r="F1255" s="376"/>
      <c r="G1255" s="376"/>
      <c r="H1255" s="376"/>
      <c r="I1255" s="376"/>
      <c r="J1255" s="376"/>
      <c r="K1255" s="376"/>
      <c r="L1255" s="376"/>
      <c r="M1255" s="376"/>
      <c r="N1255" s="376"/>
      <c r="O1255" s="376"/>
      <c r="P1255" s="376"/>
      <c r="Q1255" s="376"/>
      <c r="R1255" s="376"/>
      <c r="S1255" s="376"/>
      <c r="T1255" s="376"/>
      <c r="U1255" s="376"/>
      <c r="V1255" s="376"/>
      <c r="W1255" s="376"/>
      <c r="X1255" s="376"/>
      <c r="Y1255" s="376"/>
    </row>
    <row r="1256" spans="2:25" x14ac:dyDescent="0.2">
      <c r="B1256" s="376" t="s">
        <v>1496</v>
      </c>
      <c r="C1256" s="376"/>
      <c r="D1256" s="376"/>
      <c r="E1256" s="376"/>
      <c r="F1256" s="376"/>
      <c r="G1256" s="376"/>
      <c r="H1256" s="376"/>
      <c r="I1256" s="376"/>
      <c r="J1256" s="376"/>
      <c r="K1256" s="376"/>
      <c r="L1256" s="376"/>
      <c r="M1256" s="376"/>
      <c r="N1256" s="376"/>
      <c r="O1256" s="376"/>
      <c r="P1256" s="376"/>
      <c r="Q1256" s="376"/>
      <c r="R1256" s="376"/>
      <c r="S1256" s="376"/>
      <c r="T1256" s="376"/>
      <c r="U1256" s="376"/>
      <c r="V1256" s="376"/>
      <c r="W1256" s="376"/>
      <c r="X1256" s="376"/>
      <c r="Y1256" s="376"/>
    </row>
    <row r="1257" spans="2:25" x14ac:dyDescent="0.2">
      <c r="B1257" s="376" t="s">
        <v>1497</v>
      </c>
      <c r="C1257" s="376"/>
      <c r="D1257" s="376"/>
      <c r="E1257" s="376"/>
      <c r="F1257" s="376"/>
      <c r="G1257" s="376"/>
      <c r="H1257" s="376"/>
      <c r="I1257" s="376"/>
      <c r="J1257" s="376"/>
      <c r="K1257" s="376"/>
      <c r="L1257" s="376"/>
      <c r="M1257" s="376"/>
      <c r="N1257" s="376"/>
      <c r="O1257" s="376"/>
      <c r="P1257" s="376"/>
      <c r="Q1257" s="376"/>
      <c r="R1257" s="376"/>
      <c r="S1257" s="376"/>
      <c r="T1257" s="376"/>
      <c r="U1257" s="376"/>
      <c r="V1257" s="376"/>
      <c r="W1257" s="376"/>
      <c r="X1257" s="376"/>
      <c r="Y1257" s="376"/>
    </row>
    <row r="1258" spans="2:25" x14ac:dyDescent="0.2">
      <c r="B1258" s="376" t="s">
        <v>1498</v>
      </c>
      <c r="C1258" s="376"/>
      <c r="D1258" s="376"/>
      <c r="E1258" s="376"/>
      <c r="F1258" s="376"/>
      <c r="G1258" s="376"/>
      <c r="H1258" s="376"/>
      <c r="I1258" s="376"/>
      <c r="J1258" s="376"/>
      <c r="K1258" s="376"/>
      <c r="L1258" s="376"/>
      <c r="M1258" s="376"/>
      <c r="N1258" s="376"/>
      <c r="O1258" s="376"/>
      <c r="P1258" s="376"/>
      <c r="Q1258" s="376"/>
      <c r="R1258" s="376"/>
      <c r="S1258" s="376"/>
      <c r="T1258" s="376"/>
      <c r="U1258" s="376"/>
      <c r="V1258" s="376"/>
      <c r="W1258" s="376"/>
      <c r="X1258" s="376"/>
      <c r="Y1258" s="376"/>
    </row>
    <row r="1259" spans="2:25" x14ac:dyDescent="0.2">
      <c r="C1259" s="376"/>
      <c r="D1259" s="376" t="s">
        <v>1499</v>
      </c>
      <c r="E1259" s="376"/>
      <c r="F1259" s="376"/>
      <c r="G1259" s="376"/>
      <c r="H1259" s="376"/>
      <c r="I1259" s="376"/>
      <c r="J1259" s="376"/>
      <c r="K1259" s="376"/>
      <c r="L1259" s="376"/>
      <c r="M1259" s="376"/>
      <c r="N1259" s="376"/>
      <c r="O1259" s="376"/>
      <c r="P1259" s="376"/>
      <c r="Q1259" s="376"/>
      <c r="R1259" s="376"/>
      <c r="S1259" s="376"/>
      <c r="T1259" s="376"/>
      <c r="U1259" s="376"/>
      <c r="V1259" s="376"/>
      <c r="W1259" s="376"/>
      <c r="X1259" s="376"/>
      <c r="Y1259" s="376"/>
    </row>
    <row r="1260" spans="2:25" x14ac:dyDescent="0.2">
      <c r="B1260" s="376" t="s">
        <v>1500</v>
      </c>
      <c r="C1260" s="376"/>
      <c r="D1260" s="376"/>
      <c r="E1260" s="376"/>
      <c r="F1260" s="376"/>
      <c r="G1260" s="376"/>
      <c r="H1260" s="376"/>
      <c r="I1260" s="376"/>
      <c r="J1260" s="376"/>
      <c r="K1260" s="376"/>
      <c r="L1260" s="376"/>
      <c r="M1260" s="376"/>
      <c r="N1260" s="376"/>
      <c r="O1260" s="376"/>
      <c r="P1260" s="376"/>
      <c r="Q1260" s="376"/>
      <c r="R1260" s="376"/>
      <c r="S1260" s="376"/>
      <c r="T1260" s="376"/>
      <c r="U1260" s="376"/>
      <c r="V1260" s="376"/>
      <c r="W1260" s="376"/>
      <c r="X1260" s="376"/>
      <c r="Y1260" s="376"/>
    </row>
    <row r="1261" spans="2:25" x14ac:dyDescent="0.2">
      <c r="C1261" s="376"/>
      <c r="D1261" s="378" t="s">
        <v>1501</v>
      </c>
      <c r="E1261" s="376"/>
      <c r="F1261" s="376"/>
      <c r="G1261" s="376"/>
      <c r="H1261" s="376"/>
      <c r="I1261" s="376"/>
      <c r="J1261" s="376"/>
      <c r="K1261" s="376"/>
      <c r="L1261" s="376"/>
      <c r="M1261" s="376"/>
      <c r="N1261" s="376"/>
      <c r="O1261" s="376"/>
      <c r="P1261" s="376"/>
      <c r="Q1261" s="376"/>
      <c r="R1261" s="376"/>
      <c r="S1261" s="376"/>
      <c r="T1261" s="376"/>
      <c r="U1261" s="376"/>
      <c r="V1261" s="376"/>
      <c r="W1261" s="376"/>
      <c r="X1261" s="376"/>
      <c r="Y1261" s="376"/>
    </row>
    <row r="1262" spans="2:25" x14ac:dyDescent="0.2">
      <c r="C1262" s="376"/>
      <c r="D1262" s="377" t="s">
        <v>1962</v>
      </c>
      <c r="E1262" s="376"/>
      <c r="F1262" s="376"/>
      <c r="G1262" s="376"/>
      <c r="H1262" s="376"/>
      <c r="I1262" s="376"/>
      <c r="J1262" s="376"/>
      <c r="K1262" s="376"/>
      <c r="L1262" s="376"/>
      <c r="M1262" s="376"/>
      <c r="N1262" s="376"/>
      <c r="O1262" s="376"/>
      <c r="P1262" s="376"/>
      <c r="Q1262" s="376"/>
      <c r="R1262" s="376"/>
      <c r="S1262" s="376"/>
      <c r="T1262" s="376"/>
      <c r="U1262" s="376"/>
      <c r="V1262" s="376"/>
      <c r="W1262" s="376"/>
      <c r="X1262" s="376"/>
      <c r="Y1262" s="376"/>
    </row>
    <row r="1263" spans="2:25" x14ac:dyDescent="0.2">
      <c r="C1263" s="376"/>
      <c r="D1263" s="376" t="s">
        <v>1502</v>
      </c>
      <c r="E1263" s="376"/>
      <c r="F1263" s="376"/>
      <c r="G1263" s="376"/>
      <c r="H1263" s="376"/>
      <c r="I1263" s="376"/>
      <c r="J1263" s="376"/>
      <c r="K1263" s="376"/>
      <c r="L1263" s="376"/>
      <c r="M1263" s="376"/>
      <c r="N1263" s="376"/>
      <c r="O1263" s="376"/>
      <c r="P1263" s="376"/>
      <c r="Q1263" s="376"/>
      <c r="R1263" s="376"/>
      <c r="S1263" s="376"/>
      <c r="T1263" s="376"/>
      <c r="U1263" s="376"/>
      <c r="V1263" s="376"/>
      <c r="W1263" s="376"/>
      <c r="X1263" s="376"/>
      <c r="Y1263" s="376"/>
    </row>
    <row r="1264" spans="2:25" x14ac:dyDescent="0.2">
      <c r="B1264" s="376" t="s">
        <v>1503</v>
      </c>
      <c r="C1264" s="376"/>
      <c r="D1264" s="376"/>
      <c r="E1264" s="376"/>
      <c r="F1264" s="376"/>
      <c r="G1264" s="376"/>
      <c r="H1264" s="376"/>
      <c r="I1264" s="376"/>
      <c r="J1264" s="376"/>
      <c r="K1264" s="376"/>
      <c r="L1264" s="376"/>
      <c r="M1264" s="376"/>
      <c r="N1264" s="376"/>
      <c r="O1264" s="376"/>
      <c r="P1264" s="376"/>
      <c r="Q1264" s="376"/>
      <c r="R1264" s="376"/>
      <c r="S1264" s="376"/>
      <c r="T1264" s="376"/>
      <c r="U1264" s="376"/>
      <c r="V1264" s="376"/>
      <c r="W1264" s="376"/>
      <c r="X1264" s="376"/>
      <c r="Y1264" s="376"/>
    </row>
    <row r="1265" spans="2:25" x14ac:dyDescent="0.2">
      <c r="B1265" s="376" t="s">
        <v>1504</v>
      </c>
      <c r="C1265" s="376"/>
      <c r="D1265" s="376"/>
      <c r="E1265" s="376"/>
      <c r="F1265" s="376"/>
      <c r="G1265" s="376"/>
      <c r="H1265" s="376"/>
      <c r="I1265" s="376"/>
      <c r="J1265" s="376"/>
      <c r="K1265" s="376"/>
      <c r="L1265" s="376"/>
      <c r="M1265" s="376"/>
      <c r="N1265" s="376"/>
      <c r="O1265" s="376"/>
      <c r="P1265" s="376"/>
      <c r="Q1265" s="376"/>
      <c r="R1265" s="376"/>
      <c r="S1265" s="376"/>
      <c r="T1265" s="376"/>
      <c r="U1265" s="376"/>
      <c r="V1265" s="376"/>
      <c r="W1265" s="376"/>
      <c r="X1265" s="376"/>
      <c r="Y1265" s="376"/>
    </row>
    <row r="1266" spans="2:25" x14ac:dyDescent="0.2">
      <c r="B1266" s="376" t="s">
        <v>1505</v>
      </c>
      <c r="C1266" s="376"/>
      <c r="D1266" s="376"/>
      <c r="E1266" s="376"/>
      <c r="F1266" s="376"/>
      <c r="G1266" s="376"/>
      <c r="H1266" s="376"/>
      <c r="I1266" s="376"/>
      <c r="J1266" s="376"/>
      <c r="K1266" s="376"/>
      <c r="L1266" s="376"/>
      <c r="M1266" s="376"/>
      <c r="N1266" s="376"/>
      <c r="O1266" s="376"/>
      <c r="P1266" s="376"/>
      <c r="Q1266" s="376"/>
      <c r="R1266" s="376"/>
      <c r="S1266" s="376"/>
      <c r="T1266" s="376"/>
      <c r="U1266" s="376"/>
      <c r="V1266" s="376"/>
      <c r="W1266" s="376"/>
      <c r="X1266" s="376"/>
      <c r="Y1266" s="376"/>
    </row>
    <row r="1267" spans="2:25" x14ac:dyDescent="0.2">
      <c r="B1267" s="376" t="s">
        <v>1506</v>
      </c>
      <c r="C1267" s="376"/>
      <c r="D1267" s="376"/>
      <c r="E1267" s="376"/>
      <c r="F1267" s="376"/>
      <c r="G1267" s="376"/>
      <c r="H1267" s="376"/>
      <c r="I1267" s="376"/>
      <c r="J1267" s="376"/>
      <c r="K1267" s="376"/>
      <c r="L1267" s="376"/>
      <c r="M1267" s="376"/>
      <c r="N1267" s="376"/>
      <c r="O1267" s="376"/>
      <c r="P1267" s="376"/>
      <c r="Q1267" s="376"/>
      <c r="R1267" s="376"/>
      <c r="S1267" s="376"/>
      <c r="T1267" s="376"/>
      <c r="U1267" s="376"/>
      <c r="V1267" s="376"/>
      <c r="W1267" s="376"/>
      <c r="X1267" s="376"/>
      <c r="Y1267" s="376"/>
    </row>
    <row r="1268" spans="2:25" x14ac:dyDescent="0.2">
      <c r="B1268" s="376" t="s">
        <v>1507</v>
      </c>
      <c r="C1268" s="376"/>
      <c r="D1268" s="376"/>
      <c r="E1268" s="376"/>
      <c r="F1268" s="376"/>
      <c r="G1268" s="376"/>
      <c r="H1268" s="376"/>
      <c r="I1268" s="376"/>
      <c r="J1268" s="376"/>
      <c r="K1268" s="376"/>
      <c r="L1268" s="376"/>
      <c r="M1268" s="376"/>
      <c r="N1268" s="376"/>
      <c r="O1268" s="376"/>
      <c r="P1268" s="376"/>
      <c r="Q1268" s="376"/>
      <c r="R1268" s="376"/>
      <c r="S1268" s="376"/>
      <c r="T1268" s="376"/>
      <c r="U1268" s="376"/>
      <c r="V1268" s="376"/>
      <c r="W1268" s="376"/>
      <c r="X1268" s="376"/>
      <c r="Y1268" s="376"/>
    </row>
    <row r="1269" spans="2:25" x14ac:dyDescent="0.2">
      <c r="B1269" s="376" t="s">
        <v>1508</v>
      </c>
      <c r="C1269" s="376"/>
      <c r="D1269" s="376"/>
      <c r="E1269" s="376"/>
      <c r="F1269" s="376"/>
      <c r="G1269" s="376"/>
      <c r="H1269" s="376"/>
      <c r="I1269" s="376"/>
      <c r="J1269" s="376"/>
      <c r="K1269" s="376"/>
      <c r="L1269" s="376"/>
      <c r="M1269" s="376"/>
      <c r="N1269" s="376"/>
      <c r="O1269" s="376"/>
      <c r="P1269" s="376"/>
      <c r="Q1269" s="376"/>
      <c r="R1269" s="376"/>
      <c r="S1269" s="376"/>
      <c r="T1269" s="376"/>
      <c r="U1269" s="376"/>
      <c r="V1269" s="376"/>
      <c r="W1269" s="376"/>
      <c r="X1269" s="376"/>
      <c r="Y1269" s="376"/>
    </row>
    <row r="1270" spans="2:25" x14ac:dyDescent="0.2">
      <c r="C1270" s="376"/>
      <c r="D1270" s="376" t="s">
        <v>1509</v>
      </c>
      <c r="E1270" s="376"/>
      <c r="F1270" s="376"/>
      <c r="G1270" s="376"/>
      <c r="H1270" s="376"/>
      <c r="I1270" s="376"/>
      <c r="J1270" s="376"/>
      <c r="K1270" s="376"/>
      <c r="L1270" s="376"/>
      <c r="M1270" s="376"/>
      <c r="N1270" s="376"/>
      <c r="O1270" s="376"/>
      <c r="P1270" s="376"/>
      <c r="Q1270" s="376"/>
      <c r="R1270" s="376"/>
      <c r="S1270" s="376"/>
      <c r="T1270" s="376"/>
      <c r="U1270" s="376"/>
      <c r="V1270" s="376"/>
      <c r="W1270" s="376"/>
      <c r="X1270" s="376"/>
      <c r="Y1270" s="376"/>
    </row>
    <row r="1271" spans="2:25" x14ac:dyDescent="0.2">
      <c r="C1271" s="376"/>
      <c r="D1271" s="433" t="s">
        <v>1510</v>
      </c>
      <c r="E1271" s="376"/>
      <c r="F1271" s="376"/>
      <c r="G1271" s="376"/>
      <c r="H1271" s="376"/>
      <c r="I1271" s="376"/>
      <c r="J1271" s="376"/>
      <c r="K1271" s="376"/>
      <c r="L1271" s="376"/>
      <c r="M1271" s="376"/>
      <c r="N1271" s="376"/>
      <c r="O1271" s="376"/>
      <c r="P1271" s="376"/>
      <c r="Q1271" s="376"/>
      <c r="R1271" s="376"/>
      <c r="S1271" s="376"/>
      <c r="T1271" s="376"/>
      <c r="U1271" s="376"/>
      <c r="V1271" s="376"/>
      <c r="W1271" s="376"/>
      <c r="X1271" s="376"/>
      <c r="Y1271" s="376"/>
    </row>
    <row r="1272" spans="2:25" x14ac:dyDescent="0.2">
      <c r="C1272" s="376"/>
      <c r="D1272" s="377" t="s">
        <v>1963</v>
      </c>
      <c r="E1272" s="376"/>
      <c r="F1272" s="376"/>
      <c r="G1272" s="376"/>
      <c r="H1272" s="376"/>
      <c r="I1272" s="376"/>
      <c r="J1272" s="376"/>
      <c r="K1272" s="376"/>
      <c r="L1272" s="376"/>
      <c r="M1272" s="376"/>
      <c r="N1272" s="376"/>
      <c r="O1272" s="376"/>
      <c r="P1272" s="376"/>
      <c r="Q1272" s="376"/>
      <c r="R1272" s="376"/>
      <c r="S1272" s="376"/>
      <c r="T1272" s="376"/>
      <c r="U1272" s="376"/>
      <c r="V1272" s="376"/>
      <c r="W1272" s="376"/>
      <c r="X1272" s="376"/>
      <c r="Y1272" s="376"/>
    </row>
    <row r="1273" spans="2:25" x14ac:dyDescent="0.2">
      <c r="C1273" s="376"/>
      <c r="D1273" s="378" t="s">
        <v>1511</v>
      </c>
      <c r="F1273" s="376"/>
      <c r="G1273" s="376"/>
      <c r="H1273" s="376"/>
      <c r="I1273" s="376"/>
      <c r="J1273" s="376"/>
      <c r="K1273" s="376"/>
      <c r="L1273" s="376"/>
      <c r="M1273" s="376"/>
      <c r="N1273" s="376"/>
      <c r="O1273" s="376"/>
      <c r="P1273" s="376"/>
      <c r="Q1273" s="376"/>
      <c r="R1273" s="376"/>
      <c r="S1273" s="376"/>
      <c r="T1273" s="376"/>
      <c r="U1273" s="376"/>
      <c r="V1273" s="376"/>
      <c r="W1273" s="376"/>
      <c r="X1273" s="376"/>
      <c r="Y1273" s="376"/>
    </row>
    <row r="1274" spans="2:25" x14ac:dyDescent="0.2">
      <c r="C1274" s="376"/>
      <c r="D1274" s="377" t="s">
        <v>1964</v>
      </c>
      <c r="E1274" s="376"/>
      <c r="F1274" s="376"/>
      <c r="G1274" s="376"/>
      <c r="H1274" s="376"/>
      <c r="I1274" s="376"/>
      <c r="J1274" s="376"/>
      <c r="K1274" s="376"/>
      <c r="L1274" s="376"/>
      <c r="M1274" s="376"/>
      <c r="N1274" s="376"/>
      <c r="O1274" s="376"/>
      <c r="P1274" s="376"/>
      <c r="Q1274" s="376"/>
      <c r="R1274" s="376"/>
      <c r="S1274" s="376"/>
      <c r="T1274" s="376"/>
      <c r="U1274" s="376"/>
      <c r="V1274" s="376"/>
      <c r="W1274" s="376"/>
      <c r="X1274" s="376"/>
      <c r="Y1274" s="376"/>
    </row>
    <row r="1275" spans="2:25" x14ac:dyDescent="0.2">
      <c r="C1275" s="376"/>
      <c r="D1275" s="376" t="s">
        <v>1512</v>
      </c>
      <c r="E1275" s="376"/>
      <c r="F1275" s="376"/>
      <c r="G1275" s="376"/>
      <c r="H1275" s="376"/>
      <c r="I1275" s="376"/>
      <c r="J1275" s="376"/>
      <c r="K1275" s="376"/>
      <c r="L1275" s="376"/>
      <c r="M1275" s="376"/>
      <c r="N1275" s="376"/>
      <c r="O1275" s="376"/>
      <c r="P1275" s="376"/>
      <c r="Q1275" s="376"/>
      <c r="R1275" s="376"/>
      <c r="S1275" s="376"/>
      <c r="T1275" s="376"/>
      <c r="U1275" s="376"/>
      <c r="V1275" s="376"/>
      <c r="W1275" s="376"/>
      <c r="X1275" s="376"/>
      <c r="Y1275" s="376"/>
    </row>
    <row r="1276" spans="2:25" x14ac:dyDescent="0.2">
      <c r="B1276" s="376" t="s">
        <v>1513</v>
      </c>
      <c r="C1276" s="376"/>
      <c r="D1276" s="376"/>
      <c r="E1276" s="376"/>
      <c r="F1276" s="376"/>
      <c r="G1276" s="376"/>
      <c r="H1276" s="376"/>
      <c r="I1276" s="376"/>
      <c r="J1276" s="376"/>
      <c r="K1276" s="376"/>
      <c r="L1276" s="376"/>
      <c r="M1276" s="376"/>
      <c r="N1276" s="376"/>
      <c r="O1276" s="376"/>
      <c r="P1276" s="376"/>
      <c r="Q1276" s="376"/>
      <c r="R1276" s="376"/>
      <c r="S1276" s="376"/>
      <c r="T1276" s="376"/>
      <c r="U1276" s="376"/>
      <c r="V1276" s="376"/>
      <c r="W1276" s="376"/>
      <c r="X1276" s="376"/>
      <c r="Y1276" s="376"/>
    </row>
    <row r="1277" spans="2:25" x14ac:dyDescent="0.2">
      <c r="B1277" s="376" t="s">
        <v>1514</v>
      </c>
      <c r="C1277" s="376"/>
      <c r="D1277" s="376"/>
      <c r="E1277" s="376"/>
      <c r="F1277" s="376"/>
      <c r="G1277" s="376"/>
      <c r="H1277" s="376"/>
      <c r="I1277" s="376"/>
      <c r="J1277" s="376"/>
      <c r="K1277" s="376"/>
      <c r="L1277" s="376"/>
      <c r="M1277" s="376"/>
      <c r="N1277" s="376"/>
      <c r="O1277" s="376"/>
      <c r="P1277" s="376"/>
      <c r="Q1277" s="376"/>
      <c r="R1277" s="376"/>
      <c r="S1277" s="376"/>
      <c r="T1277" s="376"/>
      <c r="U1277" s="376"/>
      <c r="V1277" s="376"/>
      <c r="W1277" s="376"/>
      <c r="X1277" s="376"/>
      <c r="Y1277" s="376"/>
    </row>
    <row r="1278" spans="2:25" x14ac:dyDescent="0.2">
      <c r="B1278" s="376" t="s">
        <v>1515</v>
      </c>
      <c r="C1278" s="376"/>
      <c r="D1278" s="376"/>
      <c r="E1278" s="376"/>
      <c r="F1278" s="376"/>
      <c r="G1278" s="376"/>
      <c r="H1278" s="376"/>
      <c r="I1278" s="376"/>
      <c r="J1278" s="376"/>
      <c r="K1278" s="376"/>
      <c r="L1278" s="376"/>
      <c r="M1278" s="376"/>
      <c r="N1278" s="376"/>
      <c r="O1278" s="376"/>
      <c r="P1278" s="376"/>
      <c r="Q1278" s="376"/>
      <c r="R1278" s="376"/>
      <c r="S1278" s="376"/>
      <c r="T1278" s="376"/>
      <c r="U1278" s="376"/>
      <c r="V1278" s="376"/>
      <c r="W1278" s="376"/>
      <c r="X1278" s="376"/>
      <c r="Y1278" s="376"/>
    </row>
    <row r="1279" spans="2:25" x14ac:dyDescent="0.2">
      <c r="B1279" s="376" t="s">
        <v>1516</v>
      </c>
      <c r="C1279" s="376"/>
      <c r="D1279" s="376"/>
      <c r="E1279" s="376"/>
      <c r="F1279" s="376"/>
      <c r="G1279" s="376"/>
      <c r="H1279" s="376"/>
      <c r="I1279" s="376"/>
      <c r="J1279" s="376"/>
      <c r="K1279" s="376"/>
      <c r="L1279" s="376"/>
      <c r="M1279" s="376"/>
      <c r="N1279" s="376"/>
      <c r="O1279" s="376"/>
      <c r="P1279" s="376"/>
      <c r="Q1279" s="376"/>
      <c r="R1279" s="376"/>
      <c r="S1279" s="376"/>
      <c r="T1279" s="376"/>
      <c r="U1279" s="376"/>
      <c r="V1279" s="376"/>
      <c r="W1279" s="376"/>
      <c r="X1279" s="376"/>
      <c r="Y1279" s="376"/>
    </row>
    <row r="1280" spans="2:25" x14ac:dyDescent="0.2">
      <c r="C1280" s="376"/>
      <c r="D1280" s="377" t="s">
        <v>1965</v>
      </c>
      <c r="E1280" s="376"/>
      <c r="F1280" s="376"/>
      <c r="G1280" s="376"/>
      <c r="H1280" s="376"/>
      <c r="I1280" s="376"/>
      <c r="J1280" s="376"/>
      <c r="K1280" s="376"/>
      <c r="L1280" s="376"/>
      <c r="M1280" s="376"/>
      <c r="N1280" s="376"/>
      <c r="O1280" s="376"/>
      <c r="P1280" s="376"/>
      <c r="Q1280" s="376"/>
      <c r="R1280" s="376"/>
      <c r="S1280" s="376"/>
      <c r="T1280" s="376"/>
      <c r="U1280" s="376"/>
      <c r="V1280" s="376"/>
      <c r="W1280" s="376"/>
      <c r="X1280" s="376"/>
      <c r="Y1280" s="376"/>
    </row>
    <row r="1281" spans="2:31" x14ac:dyDescent="0.2">
      <c r="B1281" s="376" t="s">
        <v>1517</v>
      </c>
      <c r="C1281" s="376"/>
      <c r="D1281" s="376"/>
      <c r="E1281" s="376"/>
      <c r="F1281" s="376"/>
      <c r="G1281" s="376"/>
      <c r="H1281" s="376"/>
      <c r="I1281" s="376"/>
      <c r="J1281" s="376"/>
      <c r="K1281" s="376"/>
      <c r="L1281" s="376"/>
      <c r="M1281" s="376"/>
      <c r="N1281" s="376"/>
      <c r="O1281" s="376"/>
      <c r="P1281" s="376"/>
      <c r="Q1281" s="376"/>
      <c r="R1281" s="376"/>
      <c r="S1281" s="376"/>
      <c r="T1281" s="376"/>
      <c r="U1281" s="376"/>
      <c r="V1281" s="376"/>
      <c r="W1281" s="376"/>
      <c r="X1281" s="376"/>
      <c r="Y1281" s="376"/>
    </row>
    <row r="1282" spans="2:31" x14ac:dyDescent="0.2">
      <c r="B1282" s="376" t="s">
        <v>1518</v>
      </c>
      <c r="C1282" s="376"/>
      <c r="D1282" s="376"/>
      <c r="E1282" s="376"/>
      <c r="F1282" s="376"/>
      <c r="G1282" s="376"/>
      <c r="H1282" s="376"/>
      <c r="I1282" s="376"/>
      <c r="J1282" s="376"/>
      <c r="K1282" s="376"/>
      <c r="L1282" s="376"/>
      <c r="M1282" s="376"/>
      <c r="N1282" s="376"/>
      <c r="O1282" s="376"/>
      <c r="P1282" s="376"/>
      <c r="Q1282" s="376"/>
      <c r="R1282" s="376"/>
      <c r="S1282" s="376"/>
      <c r="T1282" s="376"/>
      <c r="U1282" s="376"/>
      <c r="V1282" s="376"/>
      <c r="W1282" s="376"/>
      <c r="X1282" s="376"/>
      <c r="Y1282" s="376"/>
    </row>
    <row r="1283" spans="2:31" x14ac:dyDescent="0.2">
      <c r="C1283" s="376"/>
      <c r="D1283" s="377" t="s">
        <v>1966</v>
      </c>
      <c r="E1283" s="376"/>
      <c r="F1283" s="376"/>
      <c r="G1283" s="376"/>
      <c r="H1283" s="376"/>
      <c r="I1283" s="376"/>
      <c r="J1283" s="376"/>
      <c r="K1283" s="376"/>
      <c r="L1283" s="376"/>
      <c r="M1283" s="376"/>
      <c r="N1283" s="376"/>
      <c r="O1283" s="376"/>
      <c r="P1283" s="376"/>
      <c r="Q1283" s="376"/>
      <c r="R1283" s="376"/>
      <c r="S1283" s="376"/>
      <c r="T1283" s="376"/>
      <c r="U1283" s="376"/>
      <c r="V1283" s="376"/>
      <c r="W1283" s="376"/>
      <c r="X1283" s="376"/>
      <c r="Y1283" s="376"/>
    </row>
    <row r="1284" spans="2:31" x14ac:dyDescent="0.2">
      <c r="B1284" s="376" t="s">
        <v>1519</v>
      </c>
      <c r="C1284" s="376"/>
      <c r="D1284" s="376"/>
      <c r="E1284" s="376"/>
      <c r="F1284" s="376"/>
      <c r="G1284" s="376"/>
      <c r="H1284" s="376"/>
      <c r="I1284" s="376"/>
      <c r="J1284" s="376"/>
      <c r="K1284" s="376"/>
      <c r="L1284" s="376"/>
      <c r="M1284" s="376"/>
      <c r="N1284" s="376"/>
      <c r="O1284" s="376"/>
      <c r="P1284" s="376"/>
      <c r="Q1284" s="376"/>
      <c r="R1284" s="376"/>
      <c r="S1284" s="376"/>
      <c r="T1284" s="376"/>
      <c r="U1284" s="376"/>
      <c r="V1284" s="376"/>
      <c r="W1284" s="376"/>
      <c r="X1284" s="376"/>
      <c r="Y1284" s="376"/>
    </row>
    <row r="1285" spans="2:31" x14ac:dyDescent="0.2">
      <c r="B1285" s="376" t="s">
        <v>1520</v>
      </c>
      <c r="C1285" s="376"/>
      <c r="D1285" s="376"/>
      <c r="E1285" s="376"/>
      <c r="F1285" s="376"/>
      <c r="G1285" s="376"/>
      <c r="H1285" s="376"/>
      <c r="I1285" s="376"/>
      <c r="J1285" s="376"/>
      <c r="K1285" s="376"/>
      <c r="L1285" s="376"/>
      <c r="M1285" s="376"/>
      <c r="N1285" s="376"/>
      <c r="O1285" s="376"/>
      <c r="P1285" s="376"/>
      <c r="Q1285" s="376"/>
      <c r="R1285" s="376"/>
      <c r="S1285" s="376"/>
      <c r="T1285" s="376"/>
      <c r="U1285" s="376"/>
      <c r="V1285" s="376"/>
      <c r="W1285" s="376"/>
      <c r="X1285" s="376"/>
      <c r="Y1285" s="376"/>
    </row>
    <row r="1286" spans="2:31" x14ac:dyDescent="0.2">
      <c r="B1286" s="376" t="s">
        <v>1521</v>
      </c>
      <c r="C1286" s="376"/>
      <c r="D1286" s="376"/>
      <c r="E1286" s="376"/>
      <c r="F1286" s="376"/>
      <c r="G1286" s="376"/>
      <c r="H1286" s="376"/>
      <c r="I1286" s="376"/>
      <c r="J1286" s="376"/>
      <c r="K1286" s="376"/>
      <c r="L1286" s="376"/>
      <c r="M1286" s="376"/>
      <c r="N1286" s="376"/>
      <c r="O1286" s="376"/>
      <c r="P1286" s="376"/>
      <c r="Q1286" s="376"/>
      <c r="R1286" s="376"/>
      <c r="S1286" s="376"/>
      <c r="T1286" s="376"/>
      <c r="U1286" s="376"/>
      <c r="V1286" s="376"/>
      <c r="W1286" s="376"/>
      <c r="X1286" s="376"/>
      <c r="Y1286" s="376"/>
    </row>
    <row r="1287" spans="2:31" x14ac:dyDescent="0.2">
      <c r="B1287" s="376" t="s">
        <v>1522</v>
      </c>
      <c r="C1287" s="376"/>
      <c r="D1287" s="376"/>
      <c r="E1287" s="376"/>
      <c r="F1287" s="376"/>
      <c r="G1287" s="376"/>
      <c r="H1287" s="376"/>
      <c r="I1287" s="376"/>
      <c r="J1287" s="376"/>
      <c r="K1287" s="376"/>
      <c r="L1287" s="376"/>
      <c r="M1287" s="376"/>
      <c r="N1287" s="376"/>
      <c r="O1287" s="376"/>
      <c r="P1287" s="376"/>
      <c r="Q1287" s="376"/>
      <c r="R1287" s="376"/>
      <c r="S1287" s="376"/>
      <c r="T1287" s="376"/>
      <c r="U1287" s="376"/>
      <c r="V1287" s="376"/>
      <c r="W1287" s="376"/>
      <c r="X1287" s="376"/>
      <c r="Y1287" s="376"/>
    </row>
    <row r="1288" spans="2:31" x14ac:dyDescent="0.2">
      <c r="B1288" s="376" t="s">
        <v>1523</v>
      </c>
      <c r="C1288" s="376"/>
      <c r="D1288" s="376"/>
      <c r="E1288" s="376"/>
      <c r="F1288" s="376"/>
      <c r="G1288" s="376"/>
      <c r="H1288" s="376"/>
      <c r="I1288" s="376"/>
      <c r="J1288" s="376"/>
      <c r="K1288" s="376"/>
      <c r="L1288" s="376"/>
      <c r="M1288" s="376"/>
      <c r="N1288" s="376"/>
      <c r="O1288" s="376"/>
      <c r="P1288" s="376"/>
      <c r="Q1288" s="376"/>
      <c r="R1288" s="376"/>
      <c r="S1288" s="376"/>
      <c r="T1288" s="376"/>
      <c r="U1288" s="376"/>
      <c r="V1288" s="376"/>
      <c r="W1288" s="376"/>
      <c r="X1288" s="376"/>
      <c r="Y1288" s="376"/>
    </row>
    <row r="1289" spans="2:31" x14ac:dyDescent="0.2">
      <c r="B1289" s="376" t="s">
        <v>1524</v>
      </c>
      <c r="C1289" s="376"/>
      <c r="D1289" s="376"/>
      <c r="E1289" s="376"/>
      <c r="F1289" s="376"/>
      <c r="G1289" s="376"/>
      <c r="H1289" s="376"/>
      <c r="I1289" s="376"/>
      <c r="J1289" s="376"/>
      <c r="K1289" s="376"/>
      <c r="L1289" s="376"/>
      <c r="M1289" s="376"/>
      <c r="N1289" s="376"/>
      <c r="O1289" s="376"/>
      <c r="P1289" s="376"/>
      <c r="Q1289" s="376"/>
      <c r="R1289" s="376"/>
      <c r="S1289" s="376"/>
      <c r="T1289" s="376"/>
      <c r="U1289" s="376"/>
      <c r="V1289" s="376"/>
      <c r="W1289" s="376"/>
      <c r="X1289" s="376"/>
      <c r="Y1289" s="376"/>
    </row>
    <row r="1290" spans="2:31" x14ac:dyDescent="0.2">
      <c r="C1290" s="376"/>
      <c r="D1290" s="377" t="s">
        <v>1967</v>
      </c>
      <c r="E1290" s="376"/>
      <c r="F1290" s="376"/>
      <c r="G1290" s="376"/>
      <c r="H1290" s="376"/>
      <c r="I1290" s="376"/>
      <c r="J1290" s="376"/>
      <c r="K1290" s="376"/>
      <c r="L1290" s="376"/>
      <c r="M1290" s="376"/>
      <c r="N1290" s="376"/>
      <c r="O1290" s="376"/>
      <c r="P1290" s="376"/>
      <c r="Q1290" s="376"/>
      <c r="R1290" s="376"/>
      <c r="S1290" s="376"/>
      <c r="T1290" s="376"/>
      <c r="U1290" s="376"/>
      <c r="V1290" s="376"/>
      <c r="W1290" s="376"/>
      <c r="X1290" s="376"/>
      <c r="Y1290" s="376"/>
    </row>
    <row r="1291" spans="2:31" x14ac:dyDescent="0.2">
      <c r="B1291" s="376" t="s">
        <v>1525</v>
      </c>
      <c r="C1291" s="376"/>
      <c r="D1291" s="376"/>
      <c r="E1291" s="376"/>
      <c r="F1291" s="376"/>
      <c r="G1291" s="376"/>
      <c r="H1291" s="376"/>
      <c r="I1291" s="376"/>
      <c r="J1291" s="376"/>
      <c r="K1291" s="376"/>
      <c r="L1291" s="376"/>
      <c r="M1291" s="376"/>
      <c r="N1291" s="376"/>
      <c r="O1291" s="376"/>
      <c r="P1291" s="376"/>
      <c r="Q1291" s="376"/>
      <c r="R1291" s="376"/>
      <c r="S1291" s="376"/>
      <c r="T1291" s="376"/>
      <c r="U1291" s="376"/>
      <c r="V1291" s="376"/>
      <c r="W1291" s="376"/>
      <c r="X1291" s="376"/>
      <c r="Y1291" s="376"/>
    </row>
    <row r="1292" spans="2:31" x14ac:dyDescent="0.2">
      <c r="B1292" s="376" t="s">
        <v>1526</v>
      </c>
      <c r="C1292" s="376"/>
      <c r="D1292" s="376"/>
      <c r="E1292" s="376"/>
      <c r="F1292" s="376"/>
      <c r="G1292" s="376"/>
      <c r="H1292" s="376"/>
      <c r="I1292" s="376"/>
      <c r="J1292" s="376"/>
      <c r="K1292" s="376"/>
      <c r="L1292" s="376"/>
      <c r="M1292" s="376"/>
      <c r="N1292" s="376"/>
      <c r="O1292" s="376"/>
      <c r="P1292" s="376"/>
      <c r="Q1292" s="376"/>
      <c r="R1292" s="376"/>
      <c r="S1292" s="376"/>
      <c r="T1292" s="376"/>
      <c r="U1292" s="376"/>
      <c r="V1292" s="376"/>
      <c r="W1292" s="376"/>
      <c r="X1292" s="376"/>
      <c r="Y1292" s="376"/>
    </row>
    <row r="1293" spans="2:31" x14ac:dyDescent="0.2">
      <c r="B1293" s="376"/>
      <c r="C1293" s="376"/>
      <c r="D1293" s="376"/>
      <c r="E1293" s="376"/>
      <c r="F1293" s="376"/>
      <c r="G1293" s="376"/>
      <c r="H1293" s="376"/>
      <c r="I1293" s="376"/>
      <c r="J1293" s="376"/>
      <c r="K1293" s="376"/>
      <c r="L1293" s="376"/>
      <c r="M1293" s="376"/>
      <c r="N1293" s="376"/>
      <c r="O1293" s="376"/>
      <c r="P1293" s="376"/>
      <c r="Q1293" s="376"/>
      <c r="R1293" s="376"/>
      <c r="S1293" s="376"/>
      <c r="T1293" s="376"/>
      <c r="U1293" s="376"/>
      <c r="V1293" s="376"/>
      <c r="W1293" s="376"/>
      <c r="X1293" s="376"/>
      <c r="Y1293" s="376"/>
    </row>
    <row r="1294" spans="2:31" x14ac:dyDescent="0.2">
      <c r="B1294" s="448" t="s">
        <v>1527</v>
      </c>
      <c r="C1294" s="448"/>
      <c r="D1294" s="448"/>
      <c r="E1294" s="448"/>
      <c r="F1294" s="448"/>
      <c r="G1294" s="448"/>
      <c r="H1294" s="448"/>
      <c r="I1294" s="448"/>
      <c r="J1294" s="448"/>
      <c r="K1294" s="448"/>
      <c r="L1294" s="448"/>
      <c r="M1294" s="448"/>
      <c r="N1294" s="448"/>
      <c r="O1294" s="448"/>
      <c r="P1294" s="448"/>
      <c r="Q1294" s="448"/>
      <c r="R1294" s="448"/>
      <c r="S1294" s="448"/>
      <c r="T1294" s="448"/>
      <c r="U1294" s="448"/>
      <c r="V1294" s="448"/>
      <c r="W1294" s="448"/>
      <c r="X1294" s="448"/>
      <c r="Y1294" s="448"/>
      <c r="Z1294" s="448"/>
      <c r="AA1294" s="448"/>
      <c r="AB1294" s="448"/>
      <c r="AC1294" s="448"/>
      <c r="AD1294" s="448"/>
      <c r="AE1294" s="448"/>
    </row>
    <row r="1295" spans="2:31" x14ac:dyDescent="0.2">
      <c r="B1295" s="448" t="s">
        <v>1528</v>
      </c>
      <c r="C1295" s="448"/>
      <c r="D1295" s="448"/>
      <c r="E1295" s="448"/>
      <c r="F1295" s="448"/>
      <c r="G1295" s="448"/>
      <c r="H1295" s="448"/>
      <c r="I1295" s="448"/>
      <c r="J1295" s="448"/>
      <c r="K1295" s="448"/>
      <c r="L1295" s="448"/>
      <c r="M1295" s="448"/>
      <c r="N1295" s="448"/>
      <c r="O1295" s="448"/>
      <c r="P1295" s="448"/>
      <c r="Q1295" s="448"/>
      <c r="R1295" s="448"/>
      <c r="S1295" s="448"/>
      <c r="T1295" s="448"/>
      <c r="U1295" s="448"/>
      <c r="V1295" s="448"/>
      <c r="W1295" s="448"/>
      <c r="X1295" s="448"/>
      <c r="Y1295" s="448"/>
      <c r="Z1295" s="448"/>
      <c r="AA1295" s="448"/>
      <c r="AB1295" s="448"/>
      <c r="AC1295" s="448"/>
      <c r="AD1295" s="448"/>
      <c r="AE1295" s="448"/>
    </row>
    <row r="1296" spans="2:31" x14ac:dyDescent="0.2">
      <c r="B1296" s="448" t="s">
        <v>1529</v>
      </c>
      <c r="C1296" s="448"/>
      <c r="D1296" s="448"/>
      <c r="E1296" s="448"/>
      <c r="F1296" s="448"/>
      <c r="G1296" s="448"/>
      <c r="H1296" s="448"/>
      <c r="I1296" s="448"/>
      <c r="J1296" s="448"/>
      <c r="K1296" s="448"/>
      <c r="L1296" s="448"/>
      <c r="M1296" s="448"/>
      <c r="N1296" s="448"/>
      <c r="O1296" s="448"/>
      <c r="P1296" s="448"/>
      <c r="Q1296" s="448"/>
      <c r="R1296" s="448"/>
      <c r="S1296" s="448"/>
      <c r="T1296" s="448"/>
      <c r="U1296" s="448"/>
      <c r="V1296" s="448"/>
      <c r="W1296" s="448"/>
      <c r="X1296" s="448"/>
      <c r="Y1296" s="448"/>
      <c r="Z1296" s="448"/>
      <c r="AA1296" s="448"/>
      <c r="AB1296" s="448"/>
      <c r="AC1296" s="448"/>
      <c r="AD1296" s="448"/>
      <c r="AE1296" s="448"/>
    </row>
    <row r="1297" spans="2:31" x14ac:dyDescent="0.2">
      <c r="B1297" s="448" t="s">
        <v>1530</v>
      </c>
      <c r="C1297" s="448"/>
      <c r="D1297" s="448"/>
      <c r="E1297" s="448"/>
      <c r="F1297" s="448"/>
      <c r="G1297" s="448"/>
      <c r="H1297" s="448"/>
      <c r="I1297" s="448"/>
      <c r="J1297" s="448"/>
      <c r="K1297" s="448"/>
      <c r="L1297" s="448"/>
      <c r="M1297" s="448"/>
      <c r="N1297" s="448"/>
      <c r="O1297" s="448"/>
      <c r="P1297" s="448"/>
      <c r="Q1297" s="448"/>
      <c r="R1297" s="448"/>
      <c r="S1297" s="448"/>
      <c r="T1297" s="448"/>
      <c r="U1297" s="448"/>
      <c r="V1297" s="448"/>
      <c r="W1297" s="448"/>
      <c r="X1297" s="448"/>
      <c r="Y1297" s="448"/>
      <c r="Z1297" s="448"/>
      <c r="AA1297" s="448"/>
      <c r="AB1297" s="448"/>
      <c r="AC1297" s="448"/>
      <c r="AD1297" s="448"/>
      <c r="AE1297" s="448"/>
    </row>
    <row r="1298" spans="2:31" x14ac:dyDescent="0.2">
      <c r="C1298" s="376"/>
      <c r="D1298" s="378" t="s">
        <v>1531</v>
      </c>
      <c r="E1298" s="376"/>
      <c r="F1298" s="376"/>
      <c r="G1298" s="376"/>
      <c r="H1298" s="376"/>
      <c r="I1298" s="376"/>
      <c r="J1298" s="376"/>
      <c r="K1298" s="376"/>
      <c r="L1298" s="376"/>
      <c r="M1298" s="376"/>
      <c r="N1298" s="376"/>
      <c r="O1298" s="376"/>
      <c r="P1298" s="376"/>
      <c r="Q1298" s="376"/>
      <c r="R1298" s="376"/>
      <c r="S1298" s="376"/>
      <c r="T1298" s="376"/>
      <c r="U1298" s="376"/>
      <c r="V1298" s="376"/>
      <c r="W1298" s="376"/>
      <c r="X1298" s="376"/>
      <c r="Y1298" s="376"/>
    </row>
    <row r="1299" spans="2:31" x14ac:dyDescent="0.2">
      <c r="C1299" s="376"/>
      <c r="D1299" s="377" t="s">
        <v>1968</v>
      </c>
      <c r="E1299" s="376"/>
      <c r="F1299" s="376"/>
      <c r="G1299" s="376"/>
      <c r="H1299" s="376"/>
      <c r="I1299" s="376"/>
      <c r="J1299" s="376"/>
      <c r="K1299" s="376"/>
      <c r="L1299" s="376"/>
      <c r="M1299" s="376"/>
      <c r="N1299" s="376"/>
      <c r="O1299" s="376"/>
      <c r="P1299" s="376"/>
      <c r="Q1299" s="376"/>
      <c r="R1299" s="376"/>
      <c r="S1299" s="376"/>
      <c r="T1299" s="376"/>
      <c r="U1299" s="376"/>
      <c r="V1299" s="376"/>
      <c r="W1299" s="376"/>
      <c r="X1299" s="376"/>
      <c r="Y1299" s="376"/>
    </row>
    <row r="1300" spans="2:31" x14ac:dyDescent="0.2">
      <c r="B1300" s="376" t="s">
        <v>1532</v>
      </c>
      <c r="C1300" s="376"/>
      <c r="D1300" s="376"/>
      <c r="E1300" s="376"/>
      <c r="F1300" s="376"/>
      <c r="G1300" s="376"/>
      <c r="H1300" s="376"/>
      <c r="I1300" s="376"/>
      <c r="J1300" s="376"/>
      <c r="K1300" s="376"/>
      <c r="L1300" s="376"/>
      <c r="M1300" s="376"/>
      <c r="N1300" s="376"/>
      <c r="O1300" s="376"/>
      <c r="P1300" s="376"/>
      <c r="Q1300" s="376"/>
      <c r="R1300" s="376"/>
      <c r="S1300" s="376"/>
      <c r="T1300" s="376"/>
      <c r="U1300" s="376"/>
      <c r="V1300" s="376"/>
      <c r="W1300" s="376"/>
      <c r="X1300" s="376"/>
      <c r="Y1300" s="376"/>
    </row>
    <row r="1301" spans="2:31" x14ac:dyDescent="0.2">
      <c r="B1301" s="376" t="s">
        <v>1533</v>
      </c>
      <c r="C1301" s="376"/>
      <c r="D1301" s="376"/>
      <c r="E1301" s="376"/>
      <c r="F1301" s="376"/>
      <c r="G1301" s="376"/>
      <c r="H1301" s="376"/>
      <c r="I1301" s="376"/>
      <c r="J1301" s="376"/>
      <c r="K1301" s="376"/>
      <c r="L1301" s="376"/>
      <c r="M1301" s="376"/>
      <c r="N1301" s="376"/>
      <c r="O1301" s="376"/>
      <c r="P1301" s="376"/>
      <c r="Q1301" s="376"/>
      <c r="R1301" s="376"/>
      <c r="S1301" s="376"/>
      <c r="T1301" s="376"/>
      <c r="U1301" s="376"/>
      <c r="V1301" s="376"/>
      <c r="W1301" s="376"/>
      <c r="X1301" s="376"/>
      <c r="Y1301" s="376"/>
    </row>
    <row r="1302" spans="2:31" x14ac:dyDescent="0.2">
      <c r="B1302" s="376" t="s">
        <v>1534</v>
      </c>
      <c r="C1302" s="376"/>
      <c r="D1302" s="376"/>
      <c r="E1302" s="376"/>
      <c r="F1302" s="376"/>
      <c r="G1302" s="376"/>
      <c r="H1302" s="376"/>
      <c r="I1302" s="376"/>
      <c r="J1302" s="376"/>
      <c r="K1302" s="376"/>
      <c r="L1302" s="376"/>
      <c r="M1302" s="376"/>
      <c r="N1302" s="376"/>
      <c r="O1302" s="376"/>
      <c r="P1302" s="376"/>
      <c r="Q1302" s="376"/>
      <c r="R1302" s="376"/>
      <c r="S1302" s="376"/>
      <c r="T1302" s="376"/>
      <c r="U1302" s="376"/>
      <c r="V1302" s="376"/>
      <c r="W1302" s="376"/>
      <c r="X1302" s="376"/>
      <c r="Y1302" s="376"/>
    </row>
    <row r="1303" spans="2:31" x14ac:dyDescent="0.2">
      <c r="C1303" s="376"/>
      <c r="D1303" s="376" t="s">
        <v>1535</v>
      </c>
      <c r="E1303" s="376"/>
      <c r="F1303" s="376"/>
      <c r="G1303" s="376"/>
      <c r="H1303" s="376"/>
      <c r="I1303" s="376"/>
      <c r="J1303" s="376"/>
      <c r="K1303" s="376"/>
      <c r="L1303" s="376"/>
      <c r="M1303" s="376"/>
      <c r="N1303" s="376"/>
      <c r="O1303" s="376"/>
      <c r="P1303" s="376"/>
      <c r="Q1303" s="376"/>
      <c r="R1303" s="376"/>
      <c r="S1303" s="376"/>
      <c r="T1303" s="376"/>
      <c r="U1303" s="376"/>
      <c r="V1303" s="376"/>
      <c r="W1303" s="376"/>
      <c r="X1303" s="376"/>
      <c r="Y1303" s="376"/>
    </row>
    <row r="1304" spans="2:31" x14ac:dyDescent="0.2">
      <c r="B1304" s="376" t="s">
        <v>1536</v>
      </c>
      <c r="C1304" s="376"/>
      <c r="D1304" s="376"/>
      <c r="E1304" s="376"/>
      <c r="F1304" s="376"/>
      <c r="G1304" s="376"/>
      <c r="H1304" s="376"/>
      <c r="I1304" s="376"/>
      <c r="J1304" s="376"/>
      <c r="K1304" s="376"/>
      <c r="L1304" s="376"/>
      <c r="M1304" s="376"/>
      <c r="N1304" s="376"/>
      <c r="O1304" s="376"/>
      <c r="P1304" s="376"/>
      <c r="Q1304" s="376"/>
      <c r="R1304" s="376"/>
      <c r="S1304" s="376"/>
      <c r="T1304" s="376"/>
      <c r="U1304" s="376"/>
      <c r="V1304" s="376"/>
      <c r="W1304" s="376"/>
      <c r="X1304" s="376"/>
      <c r="Y1304" s="376"/>
    </row>
    <row r="1305" spans="2:31" x14ac:dyDescent="0.2">
      <c r="C1305" s="376"/>
      <c r="D1305" s="376" t="s">
        <v>1537</v>
      </c>
      <c r="E1305" s="376"/>
      <c r="F1305" s="376"/>
      <c r="G1305" s="376"/>
      <c r="H1305" s="376"/>
      <c r="I1305" s="376"/>
      <c r="J1305" s="376"/>
      <c r="K1305" s="376"/>
      <c r="L1305" s="376"/>
      <c r="M1305" s="376"/>
      <c r="N1305" s="376"/>
      <c r="O1305" s="376"/>
      <c r="P1305" s="376"/>
      <c r="Q1305" s="376"/>
      <c r="R1305" s="376"/>
      <c r="S1305" s="376"/>
      <c r="T1305" s="376"/>
      <c r="U1305" s="376"/>
      <c r="V1305" s="376"/>
      <c r="W1305" s="376"/>
      <c r="X1305" s="376"/>
      <c r="Y1305" s="376"/>
    </row>
    <row r="1306" spans="2:31" x14ac:dyDescent="0.2">
      <c r="B1306" s="376" t="s">
        <v>1538</v>
      </c>
      <c r="C1306" s="376"/>
      <c r="D1306" s="376"/>
      <c r="E1306" s="376"/>
      <c r="F1306" s="376"/>
      <c r="G1306" s="376"/>
      <c r="H1306" s="376"/>
      <c r="I1306" s="376"/>
      <c r="J1306" s="376"/>
      <c r="K1306" s="376"/>
      <c r="L1306" s="376"/>
      <c r="M1306" s="376"/>
      <c r="N1306" s="376"/>
      <c r="O1306" s="376"/>
      <c r="P1306" s="376"/>
      <c r="Q1306" s="376"/>
      <c r="R1306" s="376"/>
      <c r="S1306" s="376"/>
      <c r="T1306" s="376"/>
      <c r="U1306" s="376"/>
      <c r="V1306" s="376"/>
      <c r="W1306" s="376"/>
      <c r="X1306" s="376"/>
      <c r="Y1306" s="376"/>
    </row>
    <row r="1307" spans="2:31" x14ac:dyDescent="0.2">
      <c r="B1307" s="376" t="s">
        <v>1539</v>
      </c>
      <c r="C1307" s="376"/>
      <c r="D1307" s="376"/>
      <c r="E1307" s="376"/>
      <c r="F1307" s="376"/>
      <c r="G1307" s="376"/>
      <c r="H1307" s="376"/>
      <c r="I1307" s="376"/>
      <c r="J1307" s="376"/>
      <c r="K1307" s="376"/>
      <c r="L1307" s="376"/>
      <c r="M1307" s="376"/>
      <c r="N1307" s="376"/>
      <c r="O1307" s="376"/>
      <c r="P1307" s="376"/>
      <c r="Q1307" s="376"/>
      <c r="R1307" s="376"/>
      <c r="S1307" s="376"/>
      <c r="T1307" s="376"/>
      <c r="U1307" s="376"/>
      <c r="V1307" s="376"/>
      <c r="W1307" s="376"/>
      <c r="X1307" s="376"/>
      <c r="Y1307" s="376"/>
    </row>
    <row r="1308" spans="2:31" x14ac:dyDescent="0.2">
      <c r="C1308" s="376"/>
      <c r="D1308" s="376" t="s">
        <v>1540</v>
      </c>
      <c r="E1308" s="376"/>
      <c r="F1308" s="376"/>
      <c r="G1308" s="376"/>
      <c r="H1308" s="376"/>
      <c r="I1308" s="376"/>
      <c r="J1308" s="376"/>
      <c r="K1308" s="376"/>
      <c r="L1308" s="376"/>
      <c r="M1308" s="376"/>
      <c r="N1308" s="376"/>
      <c r="O1308" s="376"/>
      <c r="P1308" s="376"/>
      <c r="Q1308" s="376"/>
      <c r="R1308" s="376"/>
      <c r="S1308" s="376"/>
      <c r="T1308" s="376"/>
      <c r="U1308" s="376"/>
      <c r="V1308" s="376"/>
      <c r="W1308" s="376"/>
      <c r="X1308" s="376"/>
      <c r="Y1308" s="376"/>
    </row>
    <row r="1309" spans="2:31" x14ac:dyDescent="0.2">
      <c r="B1309" s="376" t="s">
        <v>1541</v>
      </c>
      <c r="C1309" s="376"/>
      <c r="D1309" s="376"/>
      <c r="E1309" s="376"/>
      <c r="F1309" s="376"/>
      <c r="G1309" s="376"/>
      <c r="H1309" s="376"/>
      <c r="I1309" s="376"/>
      <c r="J1309" s="376"/>
      <c r="K1309" s="376"/>
      <c r="L1309" s="376"/>
      <c r="M1309" s="376"/>
      <c r="N1309" s="376"/>
      <c r="O1309" s="376"/>
      <c r="P1309" s="376"/>
      <c r="Q1309" s="376"/>
      <c r="R1309" s="376"/>
      <c r="S1309" s="376"/>
      <c r="T1309" s="376"/>
      <c r="U1309" s="376"/>
      <c r="V1309" s="376"/>
      <c r="W1309" s="376"/>
      <c r="X1309" s="376"/>
      <c r="Y1309" s="376"/>
    </row>
    <row r="1310" spans="2:31" x14ac:dyDescent="0.2">
      <c r="C1310" s="376"/>
      <c r="D1310" s="376" t="s">
        <v>1542</v>
      </c>
      <c r="E1310" s="376"/>
      <c r="F1310" s="376"/>
      <c r="G1310" s="376"/>
      <c r="H1310" s="376"/>
      <c r="I1310" s="376"/>
      <c r="J1310" s="376"/>
      <c r="K1310" s="376"/>
      <c r="L1310" s="376"/>
      <c r="M1310" s="376"/>
      <c r="N1310" s="376"/>
      <c r="O1310" s="376"/>
      <c r="P1310" s="376"/>
      <c r="Q1310" s="376"/>
      <c r="R1310" s="376"/>
      <c r="S1310" s="376"/>
      <c r="T1310" s="376"/>
      <c r="U1310" s="376"/>
      <c r="V1310" s="376"/>
      <c r="W1310" s="376"/>
      <c r="X1310" s="376"/>
      <c r="Y1310" s="376"/>
    </row>
    <row r="1311" spans="2:31" x14ac:dyDescent="0.2">
      <c r="B1311" s="376" t="s">
        <v>1543</v>
      </c>
      <c r="C1311" s="376"/>
      <c r="D1311" s="376"/>
      <c r="E1311" s="376"/>
      <c r="F1311" s="376"/>
      <c r="G1311" s="376"/>
      <c r="H1311" s="376"/>
      <c r="I1311" s="376"/>
      <c r="J1311" s="376"/>
      <c r="K1311" s="376"/>
      <c r="L1311" s="376"/>
      <c r="M1311" s="376"/>
      <c r="N1311" s="376"/>
      <c r="O1311" s="376"/>
      <c r="P1311" s="376"/>
      <c r="Q1311" s="376"/>
      <c r="R1311" s="376"/>
      <c r="S1311" s="376"/>
      <c r="T1311" s="376"/>
      <c r="U1311" s="376"/>
      <c r="V1311" s="376"/>
      <c r="W1311" s="376"/>
      <c r="X1311" s="376"/>
      <c r="Y1311" s="376"/>
    </row>
    <row r="1312" spans="2:31" x14ac:dyDescent="0.2">
      <c r="C1312" s="376"/>
      <c r="D1312" s="376" t="s">
        <v>1544</v>
      </c>
      <c r="E1312" s="376"/>
      <c r="F1312" s="376"/>
      <c r="G1312" s="376"/>
      <c r="H1312" s="376"/>
      <c r="I1312" s="376"/>
      <c r="J1312" s="376"/>
      <c r="K1312" s="376"/>
      <c r="L1312" s="376"/>
      <c r="M1312" s="376"/>
      <c r="N1312" s="376"/>
      <c r="O1312" s="376"/>
      <c r="P1312" s="376"/>
      <c r="Q1312" s="376"/>
      <c r="R1312" s="376"/>
      <c r="S1312" s="376"/>
      <c r="T1312" s="376"/>
      <c r="U1312" s="376"/>
      <c r="V1312" s="376"/>
      <c r="W1312" s="376"/>
      <c r="X1312" s="376"/>
      <c r="Y1312" s="376"/>
    </row>
    <row r="1313" spans="2:25" x14ac:dyDescent="0.2">
      <c r="C1313" s="376"/>
      <c r="D1313" s="378" t="s">
        <v>1545</v>
      </c>
      <c r="E1313" s="376"/>
      <c r="F1313" s="376"/>
      <c r="G1313" s="376"/>
      <c r="H1313" s="376"/>
      <c r="I1313" s="376"/>
      <c r="J1313" s="376"/>
      <c r="K1313" s="376"/>
      <c r="L1313" s="376"/>
      <c r="M1313" s="376"/>
      <c r="N1313" s="376"/>
      <c r="O1313" s="376"/>
      <c r="P1313" s="376"/>
      <c r="Q1313" s="376"/>
      <c r="R1313" s="376"/>
      <c r="S1313" s="376"/>
      <c r="T1313" s="376"/>
      <c r="U1313" s="376"/>
      <c r="V1313" s="376"/>
      <c r="W1313" s="376"/>
      <c r="X1313" s="376"/>
      <c r="Y1313" s="376"/>
    </row>
    <row r="1314" spans="2:25" x14ac:dyDescent="0.2">
      <c r="C1314" s="376"/>
      <c r="D1314" s="377" t="s">
        <v>1969</v>
      </c>
      <c r="E1314" s="376"/>
      <c r="F1314" s="376"/>
      <c r="G1314" s="376"/>
      <c r="H1314" s="376"/>
      <c r="I1314" s="376"/>
      <c r="J1314" s="376"/>
      <c r="K1314" s="376"/>
      <c r="L1314" s="376"/>
      <c r="M1314" s="376"/>
      <c r="N1314" s="376"/>
      <c r="O1314" s="376"/>
      <c r="P1314" s="376"/>
      <c r="Q1314" s="376"/>
      <c r="R1314" s="376"/>
      <c r="S1314" s="376"/>
      <c r="T1314" s="376"/>
      <c r="U1314" s="376"/>
      <c r="V1314" s="376"/>
      <c r="W1314" s="376"/>
      <c r="X1314" s="376"/>
      <c r="Y1314" s="376"/>
    </row>
    <row r="1315" spans="2:25" x14ac:dyDescent="0.2">
      <c r="C1315" s="376"/>
      <c r="D1315" s="376" t="s">
        <v>1546</v>
      </c>
      <c r="E1315" s="376"/>
      <c r="F1315" s="376"/>
      <c r="G1315" s="376"/>
      <c r="H1315" s="376"/>
      <c r="I1315" s="376"/>
      <c r="J1315" s="376"/>
      <c r="K1315" s="376"/>
      <c r="L1315" s="376"/>
      <c r="M1315" s="376"/>
      <c r="N1315" s="376"/>
      <c r="O1315" s="376"/>
      <c r="P1315" s="376"/>
      <c r="Q1315" s="376"/>
      <c r="R1315" s="376"/>
      <c r="S1315" s="376"/>
      <c r="T1315" s="376"/>
      <c r="U1315" s="376"/>
      <c r="V1315" s="376"/>
      <c r="W1315" s="376"/>
      <c r="X1315" s="376"/>
      <c r="Y1315" s="376"/>
    </row>
    <row r="1316" spans="2:25" x14ac:dyDescent="0.2">
      <c r="B1316" s="376" t="s">
        <v>1547</v>
      </c>
      <c r="C1316" s="376"/>
      <c r="D1316" s="376"/>
      <c r="E1316" s="376"/>
      <c r="F1316" s="376"/>
      <c r="G1316" s="376"/>
      <c r="H1316" s="376"/>
      <c r="I1316" s="376"/>
      <c r="J1316" s="376"/>
      <c r="K1316" s="376"/>
      <c r="L1316" s="376"/>
      <c r="M1316" s="376"/>
      <c r="N1316" s="376"/>
      <c r="O1316" s="376"/>
      <c r="P1316" s="376"/>
      <c r="Q1316" s="376"/>
      <c r="R1316" s="376"/>
      <c r="S1316" s="376"/>
      <c r="T1316" s="376"/>
      <c r="U1316" s="376"/>
      <c r="V1316" s="376"/>
      <c r="W1316" s="376"/>
      <c r="X1316" s="376"/>
      <c r="Y1316" s="376"/>
    </row>
    <row r="1317" spans="2:25" x14ac:dyDescent="0.2">
      <c r="C1317" s="376"/>
      <c r="D1317" s="376" t="s">
        <v>1548</v>
      </c>
      <c r="E1317" s="376"/>
      <c r="F1317" s="376"/>
      <c r="G1317" s="376"/>
      <c r="H1317" s="376"/>
      <c r="I1317" s="376"/>
      <c r="J1317" s="376"/>
      <c r="K1317" s="376"/>
      <c r="L1317" s="376"/>
      <c r="M1317" s="376"/>
      <c r="N1317" s="376"/>
      <c r="O1317" s="376"/>
      <c r="P1317" s="376"/>
      <c r="Q1317" s="376"/>
      <c r="R1317" s="376"/>
      <c r="S1317" s="376"/>
      <c r="T1317" s="376"/>
      <c r="U1317" s="376"/>
      <c r="V1317" s="376"/>
      <c r="W1317" s="376"/>
      <c r="X1317" s="376"/>
      <c r="Y1317" s="376"/>
    </row>
    <row r="1318" spans="2:25" x14ac:dyDescent="0.2">
      <c r="B1318" s="376" t="s">
        <v>1549</v>
      </c>
      <c r="C1318" s="376"/>
      <c r="D1318" s="376"/>
      <c r="E1318" s="376"/>
      <c r="F1318" s="376"/>
      <c r="G1318" s="376"/>
      <c r="H1318" s="376"/>
      <c r="I1318" s="376"/>
      <c r="J1318" s="376"/>
      <c r="K1318" s="376"/>
      <c r="L1318" s="376"/>
      <c r="M1318" s="376"/>
      <c r="N1318" s="376"/>
      <c r="O1318" s="376"/>
      <c r="P1318" s="376"/>
      <c r="Q1318" s="376"/>
      <c r="R1318" s="376"/>
      <c r="S1318" s="376"/>
      <c r="T1318" s="376"/>
      <c r="U1318" s="376"/>
      <c r="V1318" s="376"/>
      <c r="W1318" s="376"/>
      <c r="X1318" s="376"/>
      <c r="Y1318" s="376"/>
    </row>
    <row r="1319" spans="2:25" x14ac:dyDescent="0.2">
      <c r="C1319" s="376"/>
      <c r="D1319" s="376" t="s">
        <v>1550</v>
      </c>
      <c r="E1319" s="376"/>
      <c r="F1319" s="376"/>
      <c r="G1319" s="376"/>
      <c r="H1319" s="376"/>
      <c r="I1319" s="376"/>
      <c r="J1319" s="376"/>
      <c r="K1319" s="376"/>
      <c r="L1319" s="376"/>
      <c r="M1319" s="376"/>
      <c r="N1319" s="376"/>
      <c r="O1319" s="376"/>
      <c r="P1319" s="376"/>
      <c r="Q1319" s="376"/>
      <c r="R1319" s="376"/>
      <c r="S1319" s="376"/>
      <c r="T1319" s="376"/>
      <c r="U1319" s="376"/>
      <c r="V1319" s="376"/>
      <c r="W1319" s="376"/>
      <c r="X1319" s="376"/>
      <c r="Y1319" s="376"/>
    </row>
    <row r="1320" spans="2:25" x14ac:dyDescent="0.2">
      <c r="C1320" s="376"/>
      <c r="D1320" s="376" t="s">
        <v>1551</v>
      </c>
      <c r="E1320" s="376"/>
      <c r="F1320" s="376"/>
      <c r="G1320" s="376"/>
      <c r="H1320" s="376"/>
      <c r="I1320" s="376"/>
      <c r="J1320" s="376"/>
      <c r="K1320" s="376"/>
      <c r="L1320" s="376"/>
      <c r="M1320" s="376"/>
      <c r="N1320" s="376"/>
      <c r="O1320" s="376"/>
      <c r="P1320" s="376"/>
      <c r="Q1320" s="376"/>
      <c r="R1320" s="376"/>
      <c r="S1320" s="376"/>
      <c r="T1320" s="376"/>
      <c r="U1320" s="376"/>
      <c r="V1320" s="376"/>
      <c r="W1320" s="376"/>
      <c r="X1320" s="376"/>
      <c r="Y1320" s="376"/>
    </row>
    <row r="1321" spans="2:25" x14ac:dyDescent="0.2">
      <c r="B1321" s="376" t="s">
        <v>1552</v>
      </c>
      <c r="C1321" s="376"/>
      <c r="D1321" s="376"/>
      <c r="E1321" s="376"/>
      <c r="F1321" s="376"/>
      <c r="G1321" s="376"/>
      <c r="H1321" s="376"/>
      <c r="I1321" s="376"/>
      <c r="J1321" s="376"/>
      <c r="K1321" s="376"/>
      <c r="L1321" s="376"/>
      <c r="M1321" s="376"/>
      <c r="N1321" s="376"/>
      <c r="O1321" s="376"/>
      <c r="P1321" s="376"/>
      <c r="Q1321" s="376"/>
      <c r="R1321" s="376"/>
      <c r="S1321" s="376"/>
      <c r="T1321" s="376"/>
      <c r="U1321" s="376"/>
      <c r="V1321" s="376"/>
      <c r="W1321" s="376"/>
      <c r="X1321" s="376"/>
      <c r="Y1321" s="376"/>
    </row>
    <row r="1322" spans="2:25" x14ac:dyDescent="0.2">
      <c r="C1322" s="376"/>
      <c r="D1322" s="376" t="s">
        <v>1553</v>
      </c>
      <c r="E1322" s="376"/>
      <c r="F1322" s="376"/>
      <c r="G1322" s="376"/>
      <c r="H1322" s="376"/>
      <c r="I1322" s="376"/>
      <c r="J1322" s="376"/>
      <c r="K1322" s="376"/>
      <c r="L1322" s="376"/>
      <c r="M1322" s="376"/>
      <c r="N1322" s="376"/>
      <c r="O1322" s="376"/>
      <c r="P1322" s="376"/>
      <c r="Q1322" s="376"/>
      <c r="R1322" s="376"/>
      <c r="S1322" s="376"/>
      <c r="T1322" s="376"/>
      <c r="U1322" s="376"/>
      <c r="V1322" s="376"/>
      <c r="W1322" s="376"/>
      <c r="X1322" s="376"/>
      <c r="Y1322" s="376"/>
    </row>
    <row r="1323" spans="2:25" x14ac:dyDescent="0.2">
      <c r="B1323" s="376" t="s">
        <v>1554</v>
      </c>
      <c r="C1323" s="376"/>
      <c r="D1323" s="376"/>
      <c r="E1323" s="376"/>
      <c r="F1323" s="376"/>
      <c r="G1323" s="376"/>
      <c r="H1323" s="376"/>
      <c r="I1323" s="376"/>
      <c r="J1323" s="376"/>
      <c r="K1323" s="376"/>
      <c r="L1323" s="376"/>
      <c r="M1323" s="376"/>
      <c r="N1323" s="376"/>
      <c r="O1323" s="376"/>
      <c r="P1323" s="376"/>
      <c r="Q1323" s="376"/>
      <c r="R1323" s="376"/>
      <c r="S1323" s="376"/>
      <c r="T1323" s="376"/>
      <c r="U1323" s="376"/>
      <c r="V1323" s="376"/>
      <c r="W1323" s="376"/>
      <c r="X1323" s="376"/>
      <c r="Y1323" s="376"/>
    </row>
    <row r="1324" spans="2:25" x14ac:dyDescent="0.2">
      <c r="B1324" s="376" t="s">
        <v>1555</v>
      </c>
      <c r="C1324" s="376"/>
      <c r="D1324" s="376"/>
      <c r="E1324" s="376"/>
      <c r="F1324" s="376"/>
      <c r="G1324" s="376"/>
      <c r="H1324" s="376"/>
      <c r="I1324" s="376"/>
      <c r="J1324" s="376"/>
      <c r="K1324" s="376"/>
      <c r="L1324" s="376"/>
      <c r="M1324" s="376"/>
      <c r="N1324" s="376"/>
      <c r="O1324" s="376"/>
      <c r="P1324" s="376"/>
      <c r="Q1324" s="376"/>
      <c r="R1324" s="376"/>
      <c r="S1324" s="376"/>
      <c r="T1324" s="376"/>
      <c r="U1324" s="376"/>
      <c r="V1324" s="376"/>
      <c r="W1324" s="376"/>
      <c r="X1324" s="376"/>
      <c r="Y1324" s="376"/>
    </row>
    <row r="1325" spans="2:25" x14ac:dyDescent="0.2">
      <c r="B1325" s="376" t="s">
        <v>1556</v>
      </c>
      <c r="C1325" s="376"/>
      <c r="D1325" s="376"/>
      <c r="E1325" s="376"/>
      <c r="F1325" s="376"/>
      <c r="G1325" s="376"/>
      <c r="H1325" s="376"/>
      <c r="I1325" s="376"/>
      <c r="J1325" s="376"/>
      <c r="K1325" s="376"/>
      <c r="L1325" s="376"/>
      <c r="M1325" s="376"/>
      <c r="N1325" s="376"/>
      <c r="O1325" s="376"/>
      <c r="P1325" s="376"/>
      <c r="Q1325" s="376"/>
      <c r="R1325" s="376"/>
      <c r="S1325" s="376"/>
      <c r="T1325" s="376"/>
      <c r="U1325" s="376"/>
      <c r="V1325" s="376"/>
      <c r="W1325" s="376"/>
      <c r="X1325" s="376"/>
      <c r="Y1325" s="376"/>
    </row>
    <row r="1326" spans="2:25" x14ac:dyDescent="0.2">
      <c r="B1326" s="376" t="s">
        <v>1557</v>
      </c>
      <c r="C1326" s="376"/>
      <c r="D1326" s="376"/>
      <c r="E1326" s="376"/>
      <c r="F1326" s="376"/>
      <c r="G1326" s="376"/>
      <c r="H1326" s="376"/>
      <c r="I1326" s="376"/>
      <c r="J1326" s="376"/>
      <c r="K1326" s="376"/>
      <c r="L1326" s="376"/>
      <c r="M1326" s="376"/>
      <c r="N1326" s="376"/>
      <c r="O1326" s="376"/>
      <c r="P1326" s="376"/>
      <c r="Q1326" s="376"/>
      <c r="R1326" s="376"/>
      <c r="S1326" s="376"/>
      <c r="T1326" s="376"/>
      <c r="U1326" s="376"/>
      <c r="V1326" s="376"/>
      <c r="W1326" s="376"/>
      <c r="X1326" s="376"/>
      <c r="Y1326" s="376"/>
    </row>
    <row r="1327" spans="2:25" x14ac:dyDescent="0.2">
      <c r="B1327" s="376" t="s">
        <v>1558</v>
      </c>
      <c r="C1327" s="376"/>
      <c r="D1327" s="376"/>
      <c r="E1327" s="376"/>
      <c r="F1327" s="376"/>
      <c r="G1327" s="376"/>
      <c r="H1327" s="376"/>
      <c r="I1327" s="376"/>
      <c r="J1327" s="376"/>
      <c r="K1327" s="376"/>
      <c r="L1327" s="376"/>
      <c r="M1327" s="376"/>
      <c r="N1327" s="376"/>
      <c r="O1327" s="376"/>
      <c r="P1327" s="376"/>
      <c r="Q1327" s="376"/>
      <c r="R1327" s="376"/>
      <c r="S1327" s="376"/>
      <c r="T1327" s="376"/>
      <c r="U1327" s="376"/>
      <c r="V1327" s="376"/>
      <c r="W1327" s="376"/>
      <c r="X1327" s="376"/>
      <c r="Y1327" s="376"/>
    </row>
    <row r="1328" spans="2:25" x14ac:dyDescent="0.2">
      <c r="B1328" s="376" t="s">
        <v>1559</v>
      </c>
      <c r="C1328" s="376"/>
      <c r="D1328" s="376"/>
      <c r="E1328" s="376"/>
      <c r="F1328" s="376"/>
      <c r="G1328" s="376"/>
      <c r="H1328" s="376"/>
      <c r="I1328" s="376"/>
      <c r="J1328" s="376"/>
      <c r="K1328" s="376"/>
      <c r="L1328" s="376"/>
      <c r="M1328" s="376"/>
      <c r="N1328" s="376"/>
      <c r="O1328" s="376"/>
      <c r="P1328" s="376"/>
      <c r="Q1328" s="376"/>
      <c r="R1328" s="376"/>
      <c r="S1328" s="376"/>
      <c r="T1328" s="376"/>
      <c r="U1328" s="376"/>
      <c r="V1328" s="376"/>
      <c r="W1328" s="376"/>
      <c r="X1328" s="376"/>
      <c r="Y1328" s="376"/>
    </row>
    <row r="1329" spans="2:31" x14ac:dyDescent="0.2">
      <c r="B1329" s="376" t="s">
        <v>1560</v>
      </c>
      <c r="C1329" s="376"/>
      <c r="D1329" s="376"/>
      <c r="E1329" s="376"/>
      <c r="F1329" s="376"/>
      <c r="G1329" s="376"/>
      <c r="H1329" s="376"/>
      <c r="I1329" s="376"/>
      <c r="J1329" s="376"/>
      <c r="K1329" s="376"/>
      <c r="L1329" s="376"/>
      <c r="M1329" s="376"/>
      <c r="N1329" s="376"/>
      <c r="O1329" s="376"/>
      <c r="P1329" s="376"/>
      <c r="Q1329" s="376"/>
      <c r="R1329" s="376"/>
      <c r="S1329" s="376"/>
      <c r="T1329" s="376"/>
      <c r="U1329" s="376"/>
      <c r="V1329" s="376"/>
      <c r="W1329" s="376"/>
      <c r="X1329" s="376"/>
      <c r="Y1329" s="376"/>
    </row>
    <row r="1330" spans="2:31" x14ac:dyDescent="0.2">
      <c r="B1330" s="376" t="s">
        <v>1561</v>
      </c>
      <c r="C1330" s="376"/>
      <c r="D1330" s="376"/>
      <c r="E1330" s="376"/>
      <c r="F1330" s="376"/>
      <c r="G1330" s="376"/>
      <c r="H1330" s="376"/>
      <c r="I1330" s="376"/>
      <c r="J1330" s="376"/>
      <c r="K1330" s="376"/>
      <c r="L1330" s="376"/>
      <c r="M1330" s="376"/>
      <c r="N1330" s="376"/>
      <c r="O1330" s="376"/>
      <c r="P1330" s="376"/>
      <c r="Q1330" s="376"/>
      <c r="R1330" s="376"/>
      <c r="S1330" s="376"/>
      <c r="T1330" s="376"/>
      <c r="U1330" s="376"/>
      <c r="V1330" s="376"/>
      <c r="W1330" s="376"/>
      <c r="X1330" s="376"/>
      <c r="Y1330" s="376"/>
    </row>
    <row r="1331" spans="2:31" x14ac:dyDescent="0.2">
      <c r="B1331" s="376" t="s">
        <v>1562</v>
      </c>
      <c r="C1331" s="376"/>
      <c r="D1331" s="376"/>
      <c r="E1331" s="376"/>
      <c r="F1331" s="376"/>
      <c r="G1331" s="376"/>
      <c r="H1331" s="376"/>
      <c r="I1331" s="376"/>
      <c r="J1331" s="376"/>
      <c r="K1331" s="376"/>
      <c r="L1331" s="376"/>
      <c r="M1331" s="376"/>
      <c r="N1331" s="376"/>
      <c r="O1331" s="376"/>
      <c r="P1331" s="376"/>
      <c r="Q1331" s="376"/>
      <c r="R1331" s="376"/>
      <c r="S1331" s="376"/>
      <c r="T1331" s="376"/>
      <c r="U1331" s="376"/>
      <c r="V1331" s="376"/>
      <c r="W1331" s="376"/>
      <c r="X1331" s="376"/>
      <c r="Y1331" s="376"/>
    </row>
    <row r="1332" spans="2:31" x14ac:dyDescent="0.2">
      <c r="B1332" s="376" t="s">
        <v>1563</v>
      </c>
      <c r="C1332" s="376"/>
      <c r="D1332" s="376"/>
      <c r="E1332" s="376"/>
      <c r="F1332" s="376"/>
      <c r="G1332" s="376"/>
      <c r="H1332" s="376"/>
      <c r="I1332" s="376"/>
      <c r="J1332" s="376"/>
      <c r="K1332" s="376"/>
      <c r="L1332" s="376"/>
      <c r="M1332" s="376"/>
      <c r="N1332" s="376"/>
      <c r="O1332" s="376"/>
      <c r="P1332" s="376"/>
      <c r="Q1332" s="376"/>
      <c r="R1332" s="376"/>
      <c r="S1332" s="376"/>
      <c r="T1332" s="376"/>
      <c r="U1332" s="376"/>
      <c r="V1332" s="376"/>
      <c r="W1332" s="376"/>
      <c r="X1332" s="376"/>
      <c r="Y1332" s="376"/>
    </row>
    <row r="1333" spans="2:31" x14ac:dyDescent="0.2">
      <c r="B1333" s="376"/>
      <c r="C1333" s="376"/>
      <c r="D1333" s="376"/>
      <c r="E1333" s="376"/>
      <c r="F1333" s="376"/>
      <c r="G1333" s="376"/>
      <c r="H1333" s="376"/>
      <c r="I1333" s="376"/>
      <c r="J1333" s="376"/>
      <c r="K1333" s="376"/>
      <c r="L1333" s="376"/>
      <c r="M1333" s="376"/>
      <c r="N1333" s="376"/>
      <c r="O1333" s="376"/>
      <c r="P1333" s="376"/>
      <c r="Q1333" s="376"/>
      <c r="R1333" s="376"/>
      <c r="S1333" s="376"/>
      <c r="T1333" s="376"/>
      <c r="U1333" s="376"/>
      <c r="V1333" s="376"/>
      <c r="W1333" s="376"/>
      <c r="X1333" s="376"/>
      <c r="Y1333" s="376"/>
    </row>
    <row r="1334" spans="2:31" x14ac:dyDescent="0.2">
      <c r="B1334" s="448" t="s">
        <v>1564</v>
      </c>
      <c r="C1334" s="448"/>
      <c r="D1334" s="448"/>
      <c r="E1334" s="448"/>
      <c r="F1334" s="448"/>
      <c r="G1334" s="448"/>
      <c r="H1334" s="448"/>
      <c r="I1334" s="448"/>
      <c r="J1334" s="448"/>
      <c r="K1334" s="448"/>
      <c r="L1334" s="448"/>
      <c r="M1334" s="448"/>
      <c r="N1334" s="448"/>
      <c r="O1334" s="448"/>
      <c r="P1334" s="448"/>
      <c r="Q1334" s="448"/>
      <c r="R1334" s="448"/>
      <c r="S1334" s="448"/>
      <c r="T1334" s="448"/>
      <c r="U1334" s="448"/>
      <c r="V1334" s="448"/>
      <c r="W1334" s="448"/>
      <c r="X1334" s="448"/>
      <c r="Y1334" s="448"/>
      <c r="Z1334" s="448"/>
      <c r="AA1334" s="448"/>
      <c r="AB1334" s="448"/>
      <c r="AC1334" s="448"/>
      <c r="AD1334" s="448"/>
      <c r="AE1334" s="448"/>
    </row>
    <row r="1335" spans="2:31" x14ac:dyDescent="0.2">
      <c r="B1335" s="448" t="s">
        <v>1565</v>
      </c>
      <c r="C1335" s="448"/>
      <c r="D1335" s="448"/>
      <c r="E1335" s="448"/>
      <c r="F1335" s="448"/>
      <c r="G1335" s="448"/>
      <c r="H1335" s="448"/>
      <c r="I1335" s="448"/>
      <c r="J1335" s="448"/>
      <c r="K1335" s="448"/>
      <c r="L1335" s="448"/>
      <c r="M1335" s="448"/>
      <c r="N1335" s="448"/>
      <c r="O1335" s="448"/>
      <c r="P1335" s="448"/>
      <c r="Q1335" s="448"/>
      <c r="R1335" s="448"/>
      <c r="S1335" s="448"/>
      <c r="T1335" s="448"/>
      <c r="U1335" s="448"/>
      <c r="V1335" s="448"/>
      <c r="W1335" s="448"/>
      <c r="X1335" s="448"/>
      <c r="Y1335" s="448"/>
      <c r="Z1335" s="448"/>
      <c r="AA1335" s="448"/>
      <c r="AB1335" s="448"/>
      <c r="AC1335" s="448"/>
      <c r="AD1335" s="448"/>
      <c r="AE1335" s="448"/>
    </row>
    <row r="1336" spans="2:31" x14ac:dyDescent="0.2">
      <c r="B1336" s="448" t="s">
        <v>1566</v>
      </c>
      <c r="C1336" s="448"/>
      <c r="D1336" s="448"/>
      <c r="E1336" s="448"/>
      <c r="F1336" s="448"/>
      <c r="G1336" s="448"/>
      <c r="H1336" s="448"/>
      <c r="I1336" s="448"/>
      <c r="J1336" s="448"/>
      <c r="K1336" s="448"/>
      <c r="L1336" s="448"/>
      <c r="M1336" s="448"/>
      <c r="N1336" s="448"/>
      <c r="O1336" s="448"/>
      <c r="P1336" s="448"/>
      <c r="Q1336" s="448"/>
      <c r="R1336" s="448"/>
      <c r="S1336" s="448"/>
      <c r="T1336" s="448"/>
      <c r="U1336" s="448"/>
      <c r="V1336" s="448"/>
      <c r="W1336" s="448"/>
      <c r="X1336" s="448"/>
      <c r="Y1336" s="448"/>
      <c r="Z1336" s="448"/>
      <c r="AA1336" s="448"/>
      <c r="AB1336" s="448"/>
      <c r="AC1336" s="448"/>
      <c r="AD1336" s="448"/>
      <c r="AE1336" s="448"/>
    </row>
    <row r="1337" spans="2:31" x14ac:dyDescent="0.2">
      <c r="B1337" s="448" t="s">
        <v>1567</v>
      </c>
      <c r="C1337" s="448"/>
      <c r="D1337" s="448"/>
      <c r="E1337" s="448"/>
      <c r="F1337" s="448"/>
      <c r="G1337" s="448"/>
      <c r="H1337" s="448"/>
      <c r="I1337" s="448"/>
      <c r="J1337" s="448"/>
      <c r="K1337" s="448"/>
      <c r="L1337" s="448"/>
      <c r="M1337" s="448"/>
      <c r="N1337" s="448"/>
      <c r="O1337" s="448"/>
      <c r="P1337" s="448"/>
      <c r="Q1337" s="448"/>
      <c r="R1337" s="448"/>
      <c r="S1337" s="448"/>
      <c r="T1337" s="448"/>
      <c r="U1337" s="448"/>
      <c r="V1337" s="448"/>
      <c r="W1337" s="448"/>
      <c r="X1337" s="448"/>
      <c r="Y1337" s="448"/>
      <c r="Z1337" s="448"/>
      <c r="AA1337" s="448"/>
      <c r="AB1337" s="448"/>
      <c r="AC1337" s="448"/>
      <c r="AD1337" s="448"/>
      <c r="AE1337" s="448"/>
    </row>
    <row r="1338" spans="2:31" x14ac:dyDescent="0.2">
      <c r="B1338" s="448" t="s">
        <v>1568</v>
      </c>
      <c r="C1338" s="448"/>
      <c r="D1338" s="448"/>
      <c r="E1338" s="448"/>
      <c r="F1338" s="448"/>
      <c r="G1338" s="448"/>
      <c r="H1338" s="448"/>
      <c r="I1338" s="448"/>
      <c r="J1338" s="448"/>
      <c r="K1338" s="448"/>
      <c r="L1338" s="448"/>
      <c r="M1338" s="448"/>
      <c r="N1338" s="448"/>
      <c r="O1338" s="448"/>
      <c r="P1338" s="448"/>
      <c r="Q1338" s="448"/>
      <c r="R1338" s="448"/>
      <c r="S1338" s="448"/>
      <c r="T1338" s="448"/>
      <c r="U1338" s="448"/>
      <c r="V1338" s="448"/>
      <c r="W1338" s="448"/>
      <c r="X1338" s="448"/>
      <c r="Y1338" s="448"/>
      <c r="Z1338" s="448"/>
      <c r="AA1338" s="448"/>
      <c r="AB1338" s="448"/>
      <c r="AC1338" s="448"/>
      <c r="AD1338" s="448"/>
      <c r="AE1338" s="448"/>
    </row>
    <row r="1339" spans="2:31" x14ac:dyDescent="0.2">
      <c r="B1339" s="448" t="s">
        <v>1569</v>
      </c>
      <c r="C1339" s="448"/>
      <c r="D1339" s="448"/>
      <c r="E1339" s="448"/>
      <c r="F1339" s="448"/>
      <c r="G1339" s="448"/>
      <c r="H1339" s="448"/>
      <c r="I1339" s="448"/>
      <c r="J1339" s="448"/>
      <c r="K1339" s="448"/>
      <c r="L1339" s="448"/>
      <c r="M1339" s="448"/>
      <c r="N1339" s="448"/>
      <c r="O1339" s="448"/>
      <c r="P1339" s="448"/>
      <c r="Q1339" s="448"/>
      <c r="R1339" s="448"/>
      <c r="S1339" s="448"/>
      <c r="T1339" s="448"/>
      <c r="U1339" s="448"/>
      <c r="V1339" s="448"/>
      <c r="W1339" s="448"/>
      <c r="X1339" s="448"/>
      <c r="Y1339" s="448"/>
      <c r="Z1339" s="448"/>
      <c r="AA1339" s="448"/>
      <c r="AB1339" s="448"/>
      <c r="AC1339" s="448"/>
      <c r="AD1339" s="448"/>
      <c r="AE1339" s="448"/>
    </row>
    <row r="1340" spans="2:31" x14ac:dyDescent="0.2">
      <c r="B1340" s="448" t="s">
        <v>1570</v>
      </c>
      <c r="C1340" s="448"/>
      <c r="D1340" s="448"/>
      <c r="E1340" s="448"/>
      <c r="F1340" s="448"/>
      <c r="G1340" s="448"/>
      <c r="H1340" s="448"/>
      <c r="I1340" s="448"/>
      <c r="J1340" s="448"/>
      <c r="K1340" s="448"/>
      <c r="L1340" s="448"/>
      <c r="M1340" s="448"/>
      <c r="N1340" s="448"/>
      <c r="O1340" s="448"/>
      <c r="P1340" s="448"/>
      <c r="Q1340" s="448"/>
      <c r="R1340" s="448"/>
      <c r="S1340" s="448"/>
      <c r="T1340" s="448"/>
      <c r="U1340" s="448"/>
      <c r="V1340" s="448"/>
      <c r="W1340" s="448"/>
      <c r="X1340" s="448"/>
      <c r="Y1340" s="448"/>
      <c r="Z1340" s="448"/>
      <c r="AA1340" s="448"/>
      <c r="AB1340" s="448"/>
      <c r="AC1340" s="448"/>
      <c r="AD1340" s="448"/>
      <c r="AE1340" s="448"/>
    </row>
    <row r="1341" spans="2:31" x14ac:dyDescent="0.2">
      <c r="B1341" s="448" t="s">
        <v>1571</v>
      </c>
      <c r="C1341" s="448"/>
      <c r="D1341" s="448"/>
      <c r="E1341" s="448"/>
      <c r="F1341" s="448"/>
      <c r="G1341" s="448"/>
      <c r="H1341" s="448"/>
      <c r="I1341" s="448"/>
      <c r="J1341" s="448"/>
      <c r="K1341" s="448"/>
      <c r="L1341" s="448"/>
      <c r="M1341" s="448"/>
      <c r="N1341" s="448"/>
      <c r="O1341" s="448"/>
      <c r="P1341" s="448"/>
      <c r="Q1341" s="448"/>
      <c r="R1341" s="448"/>
      <c r="S1341" s="448"/>
      <c r="T1341" s="448"/>
      <c r="U1341" s="448"/>
      <c r="V1341" s="448"/>
      <c r="W1341" s="448"/>
      <c r="X1341" s="448"/>
      <c r="Y1341" s="448"/>
      <c r="Z1341" s="448"/>
      <c r="AA1341" s="448"/>
      <c r="AB1341" s="448"/>
      <c r="AC1341" s="448"/>
      <c r="AD1341" s="448"/>
      <c r="AE1341" s="448"/>
    </row>
    <row r="1342" spans="2:31" x14ac:dyDescent="0.2">
      <c r="B1342" s="448" t="s">
        <v>1572</v>
      </c>
      <c r="C1342" s="448"/>
      <c r="D1342" s="448"/>
      <c r="E1342" s="448"/>
      <c r="F1342" s="448"/>
      <c r="G1342" s="448"/>
      <c r="H1342" s="448"/>
      <c r="I1342" s="448"/>
      <c r="J1342" s="448"/>
      <c r="K1342" s="448"/>
      <c r="L1342" s="448"/>
      <c r="M1342" s="448"/>
      <c r="N1342" s="448"/>
      <c r="O1342" s="448"/>
      <c r="P1342" s="448"/>
      <c r="Q1342" s="448"/>
      <c r="R1342" s="448"/>
      <c r="S1342" s="448"/>
      <c r="T1342" s="448"/>
      <c r="U1342" s="448"/>
      <c r="V1342" s="448"/>
      <c r="W1342" s="448"/>
      <c r="X1342" s="448"/>
      <c r="Y1342" s="448"/>
      <c r="Z1342" s="448"/>
      <c r="AA1342" s="448"/>
      <c r="AB1342" s="448"/>
      <c r="AC1342" s="448"/>
      <c r="AD1342" s="448"/>
      <c r="AE1342" s="448"/>
    </row>
    <row r="1343" spans="2:31" x14ac:dyDescent="0.2">
      <c r="B1343" s="448" t="s">
        <v>1573</v>
      </c>
      <c r="C1343" s="448"/>
      <c r="D1343" s="448"/>
      <c r="E1343" s="448"/>
      <c r="F1343" s="448"/>
      <c r="G1343" s="448"/>
      <c r="H1343" s="448"/>
      <c r="I1343" s="448"/>
      <c r="J1343" s="448"/>
      <c r="K1343" s="448"/>
      <c r="L1343" s="448"/>
      <c r="M1343" s="448"/>
      <c r="N1343" s="448"/>
      <c r="O1343" s="448"/>
      <c r="P1343" s="448"/>
      <c r="Q1343" s="448"/>
      <c r="R1343" s="448"/>
      <c r="S1343" s="448"/>
      <c r="T1343" s="448"/>
      <c r="U1343" s="448"/>
      <c r="V1343" s="448"/>
      <c r="W1343" s="448"/>
      <c r="X1343" s="448"/>
      <c r="Y1343" s="448"/>
      <c r="Z1343" s="448"/>
      <c r="AA1343" s="448"/>
      <c r="AB1343" s="448"/>
      <c r="AC1343" s="448"/>
      <c r="AD1343" s="448"/>
      <c r="AE1343" s="448"/>
    </row>
    <row r="1344" spans="2:31" x14ac:dyDescent="0.2">
      <c r="B1344" s="448" t="s">
        <v>1574</v>
      </c>
      <c r="C1344" s="448"/>
      <c r="D1344" s="448"/>
      <c r="E1344" s="448"/>
      <c r="F1344" s="448"/>
      <c r="G1344" s="448"/>
      <c r="H1344" s="448"/>
      <c r="I1344" s="448"/>
      <c r="J1344" s="448"/>
      <c r="K1344" s="448"/>
      <c r="L1344" s="448"/>
      <c r="M1344" s="448"/>
      <c r="N1344" s="448"/>
      <c r="O1344" s="448"/>
      <c r="P1344" s="448"/>
      <c r="Q1344" s="448"/>
      <c r="R1344" s="448"/>
      <c r="S1344" s="448"/>
      <c r="T1344" s="448"/>
      <c r="U1344" s="448"/>
      <c r="V1344" s="448"/>
      <c r="W1344" s="448"/>
      <c r="X1344" s="448"/>
      <c r="Y1344" s="448"/>
      <c r="Z1344" s="448"/>
      <c r="AA1344" s="448"/>
      <c r="AB1344" s="448"/>
      <c r="AC1344" s="448"/>
      <c r="AD1344" s="448"/>
      <c r="AE1344" s="448"/>
    </row>
    <row r="1345" spans="2:31" x14ac:dyDescent="0.2">
      <c r="B1345" s="448" t="s">
        <v>1575</v>
      </c>
      <c r="C1345" s="448"/>
      <c r="D1345" s="448"/>
      <c r="E1345" s="448"/>
      <c r="F1345" s="448"/>
      <c r="G1345" s="448"/>
      <c r="H1345" s="448"/>
      <c r="I1345" s="448"/>
      <c r="J1345" s="448"/>
      <c r="K1345" s="448"/>
      <c r="L1345" s="448"/>
      <c r="M1345" s="448"/>
      <c r="N1345" s="448"/>
      <c r="O1345" s="448"/>
      <c r="P1345" s="448"/>
      <c r="Q1345" s="448"/>
      <c r="R1345" s="448"/>
      <c r="S1345" s="448"/>
      <c r="T1345" s="448"/>
      <c r="U1345" s="448"/>
      <c r="V1345" s="448"/>
      <c r="W1345" s="448"/>
      <c r="X1345" s="448"/>
      <c r="Y1345" s="448"/>
      <c r="Z1345" s="448"/>
      <c r="AA1345" s="448"/>
      <c r="AB1345" s="448"/>
      <c r="AC1345" s="448"/>
      <c r="AD1345" s="448"/>
      <c r="AE1345" s="448"/>
    </row>
    <row r="1346" spans="2:31" x14ac:dyDescent="0.2">
      <c r="C1346" s="376"/>
      <c r="D1346" s="377" t="s">
        <v>1970</v>
      </c>
      <c r="E1346" s="376"/>
      <c r="F1346" s="376"/>
      <c r="G1346" s="376"/>
      <c r="H1346" s="376"/>
      <c r="I1346" s="376"/>
      <c r="J1346" s="376"/>
      <c r="K1346" s="376"/>
      <c r="L1346" s="376"/>
      <c r="M1346" s="376"/>
      <c r="N1346" s="376"/>
      <c r="O1346" s="376"/>
      <c r="P1346" s="376"/>
      <c r="Q1346" s="376"/>
      <c r="R1346" s="376"/>
      <c r="S1346" s="376"/>
      <c r="T1346" s="376"/>
      <c r="U1346" s="376"/>
      <c r="V1346" s="376"/>
      <c r="W1346" s="376"/>
      <c r="X1346" s="376"/>
      <c r="Y1346" s="376"/>
    </row>
    <row r="1347" spans="2:31" x14ac:dyDescent="0.2">
      <c r="B1347" s="432" t="s">
        <v>1576</v>
      </c>
      <c r="C1347" s="376"/>
      <c r="D1347" s="376"/>
      <c r="E1347" s="376"/>
      <c r="F1347" s="376"/>
      <c r="G1347" s="376"/>
      <c r="H1347" s="376"/>
      <c r="I1347" s="376"/>
      <c r="J1347" s="376"/>
      <c r="K1347" s="376"/>
      <c r="L1347" s="376"/>
      <c r="M1347" s="376"/>
      <c r="N1347" s="376"/>
      <c r="O1347" s="376"/>
      <c r="P1347" s="376"/>
      <c r="Q1347" s="376"/>
      <c r="R1347" s="376"/>
      <c r="S1347" s="376"/>
      <c r="T1347" s="376"/>
      <c r="U1347" s="376"/>
      <c r="V1347" s="376"/>
      <c r="W1347" s="376"/>
      <c r="X1347" s="376"/>
      <c r="Y1347" s="376"/>
    </row>
    <row r="1348" spans="2:31" x14ac:dyDescent="0.2">
      <c r="C1348" s="376"/>
      <c r="D1348" s="376" t="s">
        <v>1577</v>
      </c>
      <c r="E1348" s="376"/>
      <c r="F1348" s="376"/>
      <c r="G1348" s="376"/>
      <c r="H1348" s="376"/>
      <c r="I1348" s="376"/>
      <c r="J1348" s="376"/>
      <c r="K1348" s="376"/>
      <c r="L1348" s="376"/>
      <c r="M1348" s="376"/>
      <c r="N1348" s="376"/>
      <c r="O1348" s="376"/>
      <c r="P1348" s="376"/>
      <c r="Q1348" s="376"/>
      <c r="R1348" s="376"/>
      <c r="S1348" s="376"/>
      <c r="T1348" s="376"/>
      <c r="U1348" s="376"/>
      <c r="V1348" s="376"/>
      <c r="W1348" s="376"/>
      <c r="X1348" s="376"/>
      <c r="Y1348" s="376"/>
    </row>
    <row r="1349" spans="2:31" x14ac:dyDescent="0.2">
      <c r="B1349" s="376" t="s">
        <v>1578</v>
      </c>
      <c r="C1349" s="376"/>
      <c r="D1349" s="376"/>
      <c r="E1349" s="376"/>
      <c r="F1349" s="376"/>
      <c r="G1349" s="376"/>
      <c r="H1349" s="376"/>
      <c r="I1349" s="376"/>
      <c r="J1349" s="376"/>
      <c r="K1349" s="376"/>
      <c r="L1349" s="376"/>
      <c r="M1349" s="376"/>
      <c r="N1349" s="376"/>
      <c r="O1349" s="376"/>
      <c r="P1349" s="376"/>
      <c r="Q1349" s="376"/>
      <c r="R1349" s="376"/>
      <c r="S1349" s="376"/>
      <c r="T1349" s="376"/>
      <c r="U1349" s="376"/>
      <c r="V1349" s="376"/>
      <c r="W1349" s="376"/>
      <c r="X1349" s="376"/>
      <c r="Y1349" s="376"/>
    </row>
    <row r="1350" spans="2:31" x14ac:dyDescent="0.2">
      <c r="B1350" s="376" t="s">
        <v>1579</v>
      </c>
      <c r="C1350" s="376"/>
      <c r="D1350" s="376"/>
      <c r="E1350" s="376"/>
      <c r="F1350" s="376"/>
      <c r="G1350" s="376"/>
      <c r="H1350" s="376"/>
      <c r="I1350" s="376"/>
      <c r="J1350" s="376"/>
      <c r="K1350" s="376"/>
      <c r="L1350" s="376"/>
      <c r="M1350" s="376"/>
      <c r="N1350" s="376"/>
      <c r="O1350" s="376"/>
      <c r="P1350" s="376"/>
      <c r="Q1350" s="376"/>
      <c r="R1350" s="376"/>
      <c r="S1350" s="376"/>
      <c r="T1350" s="376"/>
      <c r="U1350" s="376"/>
      <c r="V1350" s="376"/>
      <c r="W1350" s="376"/>
      <c r="X1350" s="376"/>
      <c r="Y1350" s="376"/>
    </row>
    <row r="1351" spans="2:31" x14ac:dyDescent="0.2">
      <c r="B1351" s="376" t="s">
        <v>1580</v>
      </c>
      <c r="C1351" s="376"/>
      <c r="D1351" s="376"/>
      <c r="E1351" s="376"/>
      <c r="F1351" s="376"/>
      <c r="G1351" s="376"/>
      <c r="H1351" s="376"/>
      <c r="I1351" s="376"/>
      <c r="J1351" s="376"/>
      <c r="K1351" s="376"/>
      <c r="L1351" s="376"/>
      <c r="M1351" s="376"/>
      <c r="N1351" s="376"/>
      <c r="O1351" s="376"/>
      <c r="P1351" s="376"/>
      <c r="Q1351" s="376"/>
      <c r="R1351" s="376"/>
      <c r="S1351" s="376"/>
      <c r="T1351" s="376"/>
      <c r="U1351" s="376"/>
      <c r="V1351" s="376"/>
      <c r="W1351" s="376"/>
      <c r="X1351" s="376"/>
      <c r="Y1351" s="376"/>
    </row>
    <row r="1352" spans="2:31" x14ac:dyDescent="0.2">
      <c r="C1352" s="376"/>
      <c r="D1352" s="376" t="s">
        <v>1581</v>
      </c>
      <c r="E1352" s="376"/>
      <c r="F1352" s="376"/>
      <c r="G1352" s="376"/>
      <c r="H1352" s="376"/>
      <c r="I1352" s="376"/>
      <c r="J1352" s="376"/>
      <c r="K1352" s="376"/>
      <c r="L1352" s="376"/>
      <c r="M1352" s="376"/>
      <c r="N1352" s="376"/>
      <c r="O1352" s="376"/>
      <c r="P1352" s="376"/>
      <c r="Q1352" s="376"/>
      <c r="R1352" s="376"/>
      <c r="S1352" s="376"/>
      <c r="T1352" s="376"/>
      <c r="U1352" s="376"/>
      <c r="V1352" s="376"/>
      <c r="W1352" s="376"/>
      <c r="X1352" s="376"/>
      <c r="Y1352" s="376"/>
    </row>
    <row r="1353" spans="2:31" x14ac:dyDescent="0.2">
      <c r="B1353" s="376" t="s">
        <v>1582</v>
      </c>
      <c r="C1353" s="376"/>
      <c r="D1353" s="376"/>
      <c r="E1353" s="376"/>
      <c r="F1353" s="376"/>
      <c r="G1353" s="376"/>
      <c r="H1353" s="376"/>
      <c r="I1353" s="376"/>
      <c r="J1353" s="376"/>
      <c r="K1353" s="376"/>
      <c r="L1353" s="376"/>
      <c r="M1353" s="376"/>
      <c r="N1353" s="376"/>
      <c r="O1353" s="376"/>
      <c r="P1353" s="376"/>
      <c r="Q1353" s="376"/>
      <c r="R1353" s="376"/>
      <c r="S1353" s="376"/>
      <c r="T1353" s="376"/>
      <c r="U1353" s="376"/>
      <c r="V1353" s="376"/>
      <c r="W1353" s="376"/>
      <c r="X1353" s="376"/>
      <c r="Y1353" s="376"/>
    </row>
    <row r="1354" spans="2:31" x14ac:dyDescent="0.2">
      <c r="B1354" s="377" t="s">
        <v>1971</v>
      </c>
      <c r="C1354" s="376"/>
      <c r="D1354" s="376"/>
      <c r="E1354" s="376"/>
      <c r="F1354" s="376"/>
      <c r="G1354" s="376"/>
      <c r="H1354" s="376"/>
      <c r="I1354" s="376"/>
      <c r="J1354" s="376"/>
      <c r="K1354" s="376"/>
      <c r="L1354" s="376"/>
      <c r="M1354" s="376"/>
      <c r="N1354" s="376"/>
      <c r="O1354" s="376"/>
      <c r="P1354" s="376"/>
      <c r="Q1354" s="376"/>
      <c r="R1354" s="376"/>
      <c r="S1354" s="376"/>
      <c r="T1354" s="376"/>
      <c r="U1354" s="376"/>
      <c r="V1354" s="376"/>
      <c r="W1354" s="376"/>
      <c r="X1354" s="376"/>
      <c r="Y1354" s="376"/>
    </row>
    <row r="1355" spans="2:31" x14ac:dyDescent="0.2">
      <c r="C1355" s="376"/>
      <c r="D1355" s="376" t="s">
        <v>1583</v>
      </c>
      <c r="E1355" s="376"/>
      <c r="F1355" s="376"/>
      <c r="G1355" s="376"/>
      <c r="H1355" s="376"/>
      <c r="I1355" s="376"/>
      <c r="J1355" s="376"/>
      <c r="K1355" s="376"/>
      <c r="L1355" s="376"/>
      <c r="M1355" s="376"/>
      <c r="N1355" s="376"/>
      <c r="O1355" s="376"/>
      <c r="P1355" s="376"/>
      <c r="Q1355" s="376"/>
      <c r="R1355" s="376"/>
      <c r="S1355" s="376"/>
      <c r="T1355" s="376"/>
      <c r="U1355" s="376"/>
      <c r="V1355" s="376"/>
      <c r="W1355" s="376"/>
      <c r="X1355" s="376"/>
      <c r="Y1355" s="376"/>
    </row>
    <row r="1356" spans="2:31" x14ac:dyDescent="0.2">
      <c r="B1356" s="376" t="s">
        <v>1584</v>
      </c>
      <c r="C1356" s="376"/>
      <c r="D1356" s="376"/>
      <c r="E1356" s="376"/>
      <c r="F1356" s="376"/>
      <c r="G1356" s="376"/>
      <c r="H1356" s="376"/>
      <c r="I1356" s="376"/>
      <c r="J1356" s="376"/>
      <c r="K1356" s="376"/>
      <c r="L1356" s="376"/>
      <c r="M1356" s="376"/>
      <c r="N1356" s="376"/>
      <c r="O1356" s="376"/>
      <c r="P1356" s="376"/>
      <c r="Q1356" s="376"/>
      <c r="R1356" s="376"/>
      <c r="S1356" s="376"/>
      <c r="T1356" s="376"/>
      <c r="U1356" s="376"/>
      <c r="V1356" s="376"/>
      <c r="W1356" s="376"/>
      <c r="X1356" s="376"/>
      <c r="Y1356" s="376"/>
    </row>
    <row r="1357" spans="2:31" x14ac:dyDescent="0.2">
      <c r="B1357" s="376" t="s">
        <v>1585</v>
      </c>
      <c r="C1357" s="376"/>
      <c r="D1357" s="376"/>
      <c r="E1357" s="376"/>
      <c r="F1357" s="376"/>
      <c r="G1357" s="376"/>
      <c r="H1357" s="376"/>
      <c r="I1357" s="376"/>
      <c r="J1357" s="376"/>
      <c r="K1357" s="376"/>
      <c r="L1357" s="376"/>
      <c r="M1357" s="376"/>
      <c r="N1357" s="376"/>
      <c r="O1357" s="376"/>
      <c r="P1357" s="376"/>
      <c r="Q1357" s="376"/>
      <c r="R1357" s="376"/>
      <c r="S1357" s="376"/>
      <c r="T1357" s="376"/>
      <c r="U1357" s="376"/>
      <c r="V1357" s="376"/>
      <c r="W1357" s="376"/>
      <c r="X1357" s="376"/>
      <c r="Y1357" s="376"/>
    </row>
    <row r="1358" spans="2:31" x14ac:dyDescent="0.2">
      <c r="B1358" s="376" t="s">
        <v>1586</v>
      </c>
      <c r="C1358" s="376"/>
      <c r="D1358" s="376"/>
      <c r="E1358" s="376"/>
      <c r="F1358" s="376"/>
      <c r="G1358" s="376"/>
      <c r="H1358" s="376"/>
      <c r="I1358" s="376"/>
      <c r="J1358" s="376"/>
      <c r="K1358" s="376"/>
      <c r="L1358" s="376"/>
      <c r="M1358" s="376"/>
      <c r="N1358" s="376"/>
      <c r="O1358" s="376"/>
      <c r="P1358" s="376"/>
      <c r="Q1358" s="376"/>
      <c r="R1358" s="376"/>
      <c r="S1358" s="376"/>
      <c r="T1358" s="376"/>
      <c r="U1358" s="376"/>
      <c r="V1358" s="376"/>
      <c r="W1358" s="376"/>
      <c r="X1358" s="376"/>
      <c r="Y1358" s="376"/>
    </row>
    <row r="1359" spans="2:31" x14ac:dyDescent="0.2">
      <c r="B1359" s="376" t="s">
        <v>1587</v>
      </c>
      <c r="C1359" s="376"/>
      <c r="D1359" s="376"/>
      <c r="E1359" s="376"/>
      <c r="F1359" s="376"/>
      <c r="G1359" s="376"/>
      <c r="H1359" s="376"/>
      <c r="I1359" s="376"/>
      <c r="J1359" s="376"/>
      <c r="K1359" s="376"/>
      <c r="L1359" s="376"/>
      <c r="M1359" s="376"/>
      <c r="N1359" s="376"/>
      <c r="O1359" s="376"/>
      <c r="P1359" s="376"/>
      <c r="Q1359" s="376"/>
      <c r="R1359" s="376"/>
      <c r="S1359" s="376"/>
      <c r="T1359" s="376"/>
      <c r="U1359" s="376"/>
      <c r="V1359" s="376"/>
      <c r="W1359" s="376"/>
      <c r="X1359" s="376"/>
      <c r="Y1359" s="376"/>
    </row>
    <row r="1360" spans="2:31" x14ac:dyDescent="0.2">
      <c r="B1360" s="376" t="s">
        <v>1588</v>
      </c>
      <c r="C1360" s="376"/>
      <c r="D1360" s="376"/>
      <c r="E1360" s="376"/>
      <c r="F1360" s="376"/>
      <c r="G1360" s="376"/>
      <c r="H1360" s="376"/>
      <c r="I1360" s="376"/>
      <c r="J1360" s="376"/>
      <c r="K1360" s="376"/>
      <c r="L1360" s="376"/>
      <c r="M1360" s="376"/>
      <c r="N1360" s="376"/>
      <c r="O1360" s="376"/>
      <c r="P1360" s="376"/>
      <c r="Q1360" s="376"/>
      <c r="R1360" s="376"/>
      <c r="S1360" s="376"/>
      <c r="T1360" s="376"/>
      <c r="U1360" s="376"/>
      <c r="V1360" s="376"/>
      <c r="W1360" s="376"/>
      <c r="X1360" s="376"/>
      <c r="Y1360" s="376"/>
    </row>
    <row r="1361" spans="2:31" x14ac:dyDescent="0.2">
      <c r="B1361" s="457" t="s">
        <v>1589</v>
      </c>
      <c r="C1361" s="457"/>
      <c r="D1361" s="457"/>
      <c r="E1361" s="457"/>
      <c r="F1361" s="457"/>
      <c r="G1361" s="457"/>
      <c r="H1361" s="457"/>
      <c r="I1361" s="457"/>
      <c r="J1361" s="457"/>
      <c r="K1361" s="457"/>
      <c r="L1361" s="457"/>
      <c r="M1361" s="457"/>
      <c r="N1361" s="457"/>
      <c r="O1361" s="457"/>
      <c r="P1361" s="457"/>
      <c r="Q1361" s="457"/>
      <c r="R1361" s="457"/>
      <c r="S1361" s="457"/>
      <c r="T1361" s="457"/>
      <c r="U1361" s="457"/>
      <c r="V1361" s="457"/>
      <c r="W1361" s="457"/>
      <c r="X1361" s="457"/>
      <c r="Y1361" s="457"/>
      <c r="Z1361" s="457"/>
      <c r="AA1361" s="457"/>
      <c r="AB1361" s="457"/>
      <c r="AC1361" s="457"/>
      <c r="AD1361" s="457"/>
      <c r="AE1361" s="457"/>
    </row>
    <row r="1362" spans="2:31" x14ac:dyDescent="0.2">
      <c r="B1362" s="459" t="s">
        <v>1590</v>
      </c>
      <c r="C1362" s="459"/>
      <c r="D1362" s="459"/>
      <c r="E1362" s="459"/>
      <c r="F1362" s="459"/>
      <c r="G1362" s="459"/>
      <c r="H1362" s="459"/>
      <c r="I1362" s="459"/>
      <c r="J1362" s="459"/>
      <c r="K1362" s="459"/>
      <c r="L1362" s="459"/>
      <c r="M1362" s="459"/>
      <c r="N1362" s="459"/>
      <c r="O1362" s="459"/>
      <c r="P1362" s="459"/>
      <c r="Q1362" s="459"/>
      <c r="R1362" s="459"/>
      <c r="S1362" s="459"/>
      <c r="T1362" s="459"/>
      <c r="U1362" s="459"/>
      <c r="V1362" s="459"/>
      <c r="W1362" s="459"/>
      <c r="X1362" s="459"/>
      <c r="Y1362" s="459"/>
      <c r="Z1362" s="459"/>
      <c r="AA1362" s="459"/>
      <c r="AB1362" s="459"/>
      <c r="AC1362" s="459"/>
      <c r="AD1362" s="459"/>
      <c r="AE1362" s="459"/>
    </row>
    <row r="1363" spans="2:31" x14ac:dyDescent="0.2">
      <c r="B1363" s="460" t="s">
        <v>1591</v>
      </c>
      <c r="C1363" s="460"/>
      <c r="D1363" s="460"/>
      <c r="E1363" s="460"/>
      <c r="F1363" s="460"/>
      <c r="G1363" s="460"/>
      <c r="H1363" s="460"/>
      <c r="I1363" s="460"/>
      <c r="J1363" s="460"/>
      <c r="K1363" s="460"/>
      <c r="L1363" s="460"/>
      <c r="M1363" s="460"/>
      <c r="N1363" s="460"/>
      <c r="O1363" s="460"/>
      <c r="P1363" s="460"/>
      <c r="Q1363" s="460"/>
      <c r="R1363" s="460"/>
      <c r="S1363" s="460"/>
      <c r="T1363" s="460"/>
      <c r="U1363" s="460"/>
      <c r="V1363" s="460"/>
      <c r="W1363" s="460"/>
      <c r="X1363" s="460"/>
      <c r="Y1363" s="460"/>
      <c r="Z1363" s="460"/>
      <c r="AA1363" s="460"/>
      <c r="AB1363" s="460"/>
      <c r="AC1363" s="460"/>
      <c r="AD1363" s="460"/>
      <c r="AE1363" s="460"/>
    </row>
    <row r="1364" spans="2:31" x14ac:dyDescent="0.2">
      <c r="B1364" s="376"/>
      <c r="C1364" s="376"/>
      <c r="D1364" s="376"/>
      <c r="E1364" s="376"/>
      <c r="F1364" s="376"/>
      <c r="G1364" s="376"/>
      <c r="H1364" s="376"/>
      <c r="I1364" s="376"/>
      <c r="J1364" s="376"/>
      <c r="K1364" s="376"/>
      <c r="L1364" s="376"/>
      <c r="M1364" s="376"/>
      <c r="N1364" s="376"/>
      <c r="O1364" s="376"/>
      <c r="P1364" s="376"/>
      <c r="Q1364" s="376"/>
      <c r="R1364" s="376"/>
      <c r="S1364" s="376"/>
      <c r="T1364" s="376"/>
      <c r="U1364" s="376"/>
      <c r="V1364" s="376"/>
      <c r="W1364" s="376"/>
      <c r="X1364" s="376"/>
      <c r="Y1364" s="376"/>
    </row>
    <row r="1365" spans="2:31" x14ac:dyDescent="0.2">
      <c r="C1365" s="376"/>
      <c r="D1365" s="376" t="s">
        <v>1592</v>
      </c>
      <c r="E1365" s="376"/>
      <c r="F1365" s="376"/>
      <c r="G1365" s="376"/>
      <c r="H1365" s="376"/>
      <c r="I1365" s="376"/>
      <c r="J1365" s="376"/>
      <c r="K1365" s="376"/>
      <c r="L1365" s="376"/>
      <c r="M1365" s="376"/>
      <c r="N1365" s="376"/>
      <c r="O1365" s="376"/>
      <c r="P1365" s="376"/>
      <c r="Q1365" s="376"/>
      <c r="R1365" s="376"/>
      <c r="S1365" s="376"/>
      <c r="T1365" s="376"/>
      <c r="U1365" s="376"/>
      <c r="V1365" s="376"/>
      <c r="W1365" s="376"/>
      <c r="X1365" s="376"/>
      <c r="Y1365" s="376"/>
    </row>
    <row r="1366" spans="2:31" x14ac:dyDescent="0.2">
      <c r="B1366" s="376" t="s">
        <v>1593</v>
      </c>
      <c r="C1366" s="376"/>
      <c r="D1366" s="376"/>
      <c r="E1366" s="376"/>
      <c r="F1366" s="376"/>
      <c r="G1366" s="376"/>
      <c r="H1366" s="376"/>
      <c r="I1366" s="376"/>
      <c r="J1366" s="376"/>
      <c r="K1366" s="376"/>
      <c r="L1366" s="376"/>
      <c r="M1366" s="376"/>
      <c r="N1366" s="376"/>
      <c r="O1366" s="376"/>
      <c r="P1366" s="376"/>
      <c r="Q1366" s="376"/>
      <c r="R1366" s="376"/>
      <c r="S1366" s="376"/>
      <c r="T1366" s="376"/>
      <c r="U1366" s="376"/>
      <c r="V1366" s="376"/>
      <c r="W1366" s="376"/>
      <c r="X1366" s="376"/>
      <c r="Y1366" s="376"/>
    </row>
    <row r="1367" spans="2:31" x14ac:dyDescent="0.2">
      <c r="C1367" s="376"/>
      <c r="D1367" s="376" t="s">
        <v>1594</v>
      </c>
      <c r="E1367" s="376"/>
      <c r="F1367" s="376"/>
      <c r="G1367" s="376"/>
      <c r="H1367" s="376"/>
      <c r="I1367" s="376"/>
      <c r="J1367" s="376"/>
      <c r="K1367" s="376"/>
      <c r="L1367" s="376"/>
      <c r="M1367" s="376"/>
      <c r="N1367" s="376"/>
      <c r="O1367" s="376"/>
      <c r="P1367" s="376"/>
      <c r="Q1367" s="376"/>
      <c r="R1367" s="376"/>
      <c r="S1367" s="376"/>
      <c r="T1367" s="376"/>
      <c r="U1367" s="376"/>
      <c r="V1367" s="376"/>
      <c r="W1367" s="376"/>
      <c r="X1367" s="376"/>
      <c r="Y1367" s="376"/>
    </row>
    <row r="1368" spans="2:31" x14ac:dyDescent="0.2">
      <c r="B1368" s="376" t="s">
        <v>1595</v>
      </c>
      <c r="C1368" s="376"/>
      <c r="D1368" s="376"/>
      <c r="E1368" s="376"/>
      <c r="F1368" s="376"/>
      <c r="G1368" s="376"/>
      <c r="H1368" s="376"/>
      <c r="I1368" s="376"/>
      <c r="J1368" s="376"/>
      <c r="K1368" s="376"/>
      <c r="L1368" s="376"/>
      <c r="M1368" s="376"/>
      <c r="N1368" s="376"/>
      <c r="O1368" s="376"/>
      <c r="P1368" s="376"/>
      <c r="Q1368" s="376"/>
      <c r="R1368" s="376"/>
      <c r="S1368" s="376"/>
      <c r="T1368" s="376"/>
      <c r="U1368" s="376"/>
      <c r="V1368" s="376"/>
      <c r="W1368" s="376"/>
      <c r="X1368" s="376"/>
      <c r="Y1368" s="376"/>
    </row>
    <row r="1369" spans="2:31" x14ac:dyDescent="0.2">
      <c r="B1369" s="376" t="s">
        <v>1596</v>
      </c>
      <c r="C1369" s="376"/>
      <c r="D1369" s="376"/>
      <c r="E1369" s="376"/>
      <c r="F1369" s="376"/>
      <c r="G1369" s="376"/>
      <c r="H1369" s="376"/>
      <c r="I1369" s="376"/>
      <c r="J1369" s="376"/>
      <c r="K1369" s="376"/>
      <c r="L1369" s="376"/>
      <c r="M1369" s="376"/>
      <c r="N1369" s="376"/>
      <c r="O1369" s="376"/>
      <c r="P1369" s="376"/>
      <c r="Q1369" s="376"/>
      <c r="R1369" s="376"/>
      <c r="S1369" s="376"/>
      <c r="T1369" s="376"/>
      <c r="U1369" s="376"/>
      <c r="V1369" s="376"/>
      <c r="W1369" s="376"/>
      <c r="X1369" s="376"/>
      <c r="Y1369" s="376"/>
    </row>
    <row r="1370" spans="2:31" x14ac:dyDescent="0.2">
      <c r="C1370" s="376"/>
      <c r="D1370" s="376" t="s">
        <v>1597</v>
      </c>
      <c r="E1370" s="376"/>
      <c r="F1370" s="376"/>
      <c r="G1370" s="376"/>
      <c r="H1370" s="376"/>
      <c r="I1370" s="376"/>
      <c r="J1370" s="376"/>
      <c r="K1370" s="376"/>
      <c r="L1370" s="376"/>
      <c r="M1370" s="376"/>
      <c r="N1370" s="376"/>
      <c r="O1370" s="376"/>
      <c r="P1370" s="376"/>
      <c r="Q1370" s="376"/>
      <c r="R1370" s="376"/>
      <c r="S1370" s="376"/>
      <c r="T1370" s="376"/>
      <c r="U1370" s="376"/>
      <c r="V1370" s="376"/>
      <c r="W1370" s="376"/>
      <c r="X1370" s="376"/>
      <c r="Y1370" s="376"/>
    </row>
    <row r="1371" spans="2:31" x14ac:dyDescent="0.2">
      <c r="C1371" s="376"/>
      <c r="D1371" s="376" t="s">
        <v>1598</v>
      </c>
      <c r="E1371" s="376"/>
      <c r="F1371" s="376"/>
      <c r="G1371" s="376"/>
      <c r="H1371" s="376"/>
      <c r="I1371" s="376"/>
      <c r="J1371" s="376"/>
      <c r="K1371" s="376"/>
      <c r="L1371" s="376"/>
      <c r="M1371" s="376"/>
      <c r="N1371" s="376"/>
      <c r="O1371" s="376"/>
      <c r="P1371" s="376"/>
      <c r="Q1371" s="376"/>
      <c r="R1371" s="376"/>
      <c r="S1371" s="376"/>
      <c r="T1371" s="376"/>
      <c r="U1371" s="376"/>
      <c r="V1371" s="376"/>
      <c r="W1371" s="376"/>
      <c r="X1371" s="376"/>
      <c r="Y1371" s="376"/>
    </row>
    <row r="1372" spans="2:31" x14ac:dyDescent="0.2">
      <c r="B1372" s="376" t="s">
        <v>1599</v>
      </c>
      <c r="C1372" s="376"/>
      <c r="D1372" s="376"/>
      <c r="E1372" s="376"/>
      <c r="F1372" s="376"/>
      <c r="G1372" s="376"/>
      <c r="H1372" s="376"/>
      <c r="I1372" s="376"/>
      <c r="J1372" s="376"/>
      <c r="K1372" s="376"/>
      <c r="L1372" s="376"/>
      <c r="M1372" s="376"/>
      <c r="N1372" s="376"/>
      <c r="O1372" s="376"/>
      <c r="P1372" s="376"/>
      <c r="Q1372" s="376"/>
      <c r="R1372" s="376"/>
      <c r="S1372" s="376"/>
      <c r="T1372" s="376"/>
      <c r="U1372" s="376"/>
      <c r="V1372" s="376"/>
      <c r="W1372" s="376"/>
      <c r="X1372" s="376"/>
      <c r="Y1372" s="376"/>
    </row>
    <row r="1373" spans="2:31" x14ac:dyDescent="0.2">
      <c r="C1373" s="376"/>
      <c r="D1373" s="376" t="s">
        <v>1600</v>
      </c>
      <c r="E1373" s="376"/>
      <c r="F1373" s="376"/>
      <c r="G1373" s="376"/>
      <c r="H1373" s="376"/>
      <c r="I1373" s="376"/>
      <c r="J1373" s="376"/>
      <c r="K1373" s="376"/>
      <c r="L1373" s="376"/>
      <c r="M1373" s="376"/>
      <c r="N1373" s="376"/>
      <c r="O1373" s="376"/>
      <c r="P1373" s="376"/>
      <c r="Q1373" s="376"/>
      <c r="R1373" s="376"/>
      <c r="S1373" s="376"/>
      <c r="T1373" s="376"/>
      <c r="U1373" s="376"/>
      <c r="V1373" s="376"/>
      <c r="W1373" s="376"/>
      <c r="X1373" s="376"/>
      <c r="Y1373" s="376"/>
    </row>
    <row r="1374" spans="2:31" x14ac:dyDescent="0.2">
      <c r="B1374" s="376" t="s">
        <v>1601</v>
      </c>
      <c r="C1374" s="376"/>
      <c r="D1374" s="376"/>
      <c r="E1374" s="376"/>
      <c r="F1374" s="376"/>
      <c r="G1374" s="376"/>
      <c r="H1374" s="376"/>
      <c r="I1374" s="376"/>
      <c r="J1374" s="376"/>
      <c r="K1374" s="376"/>
      <c r="L1374" s="376"/>
      <c r="M1374" s="376"/>
      <c r="N1374" s="376"/>
      <c r="O1374" s="376"/>
      <c r="P1374" s="376"/>
      <c r="Q1374" s="376"/>
      <c r="R1374" s="376"/>
      <c r="S1374" s="376"/>
      <c r="T1374" s="376"/>
      <c r="U1374" s="376"/>
      <c r="V1374" s="376"/>
      <c r="W1374" s="376"/>
      <c r="X1374" s="376"/>
      <c r="Y1374" s="376"/>
    </row>
    <row r="1375" spans="2:31" x14ac:dyDescent="0.2">
      <c r="B1375" s="376" t="s">
        <v>1602</v>
      </c>
      <c r="C1375" s="376"/>
      <c r="D1375" s="376"/>
      <c r="E1375" s="376"/>
      <c r="F1375" s="376"/>
      <c r="G1375" s="376"/>
      <c r="H1375" s="376"/>
      <c r="I1375" s="376"/>
      <c r="J1375" s="376"/>
      <c r="K1375" s="376"/>
      <c r="L1375" s="376"/>
      <c r="M1375" s="376"/>
      <c r="N1375" s="376"/>
      <c r="O1375" s="376"/>
      <c r="P1375" s="376"/>
      <c r="Q1375" s="376"/>
      <c r="R1375" s="376"/>
      <c r="S1375" s="376"/>
      <c r="T1375" s="376"/>
      <c r="U1375" s="376"/>
      <c r="V1375" s="376"/>
      <c r="W1375" s="376"/>
      <c r="X1375" s="376"/>
      <c r="Y1375" s="376"/>
    </row>
    <row r="1376" spans="2:31" x14ac:dyDescent="0.2">
      <c r="B1376" s="376" t="s">
        <v>1603</v>
      </c>
      <c r="C1376" s="376"/>
      <c r="D1376" s="376"/>
      <c r="E1376" s="376"/>
      <c r="F1376" s="376"/>
      <c r="G1376" s="376"/>
      <c r="H1376" s="376"/>
      <c r="I1376" s="376"/>
      <c r="J1376" s="376"/>
      <c r="K1376" s="376"/>
      <c r="L1376" s="376"/>
      <c r="M1376" s="376"/>
      <c r="N1376" s="376"/>
      <c r="O1376" s="376"/>
      <c r="P1376" s="376"/>
      <c r="Q1376" s="376"/>
      <c r="R1376" s="376"/>
      <c r="S1376" s="376"/>
      <c r="T1376" s="376"/>
      <c r="U1376" s="376"/>
      <c r="V1376" s="376"/>
      <c r="W1376" s="376"/>
      <c r="X1376" s="376"/>
      <c r="Y1376" s="376"/>
    </row>
    <row r="1377" spans="2:31" x14ac:dyDescent="0.2">
      <c r="C1377" s="376"/>
      <c r="D1377" s="376" t="s">
        <v>1604</v>
      </c>
      <c r="E1377" s="376"/>
      <c r="F1377" s="376"/>
      <c r="G1377" s="376"/>
      <c r="H1377" s="376"/>
      <c r="I1377" s="376"/>
      <c r="J1377" s="376"/>
      <c r="K1377" s="376"/>
      <c r="L1377" s="376"/>
      <c r="M1377" s="376"/>
      <c r="N1377" s="376"/>
      <c r="O1377" s="376"/>
      <c r="P1377" s="376"/>
      <c r="Q1377" s="376"/>
      <c r="R1377" s="376"/>
      <c r="S1377" s="376"/>
      <c r="T1377" s="376"/>
      <c r="U1377" s="376"/>
      <c r="V1377" s="376"/>
      <c r="W1377" s="376"/>
      <c r="X1377" s="376"/>
      <c r="Y1377" s="376"/>
    </row>
    <row r="1378" spans="2:31" x14ac:dyDescent="0.2">
      <c r="B1378" s="376" t="s">
        <v>1605</v>
      </c>
      <c r="C1378" s="376"/>
      <c r="D1378" s="376"/>
      <c r="E1378" s="376"/>
      <c r="F1378" s="376"/>
      <c r="G1378" s="376"/>
      <c r="H1378" s="376"/>
      <c r="I1378" s="376"/>
      <c r="J1378" s="376"/>
      <c r="K1378" s="376"/>
      <c r="L1378" s="376"/>
      <c r="M1378" s="376"/>
      <c r="N1378" s="376"/>
      <c r="O1378" s="376"/>
      <c r="P1378" s="376"/>
      <c r="Q1378" s="376"/>
      <c r="R1378" s="376"/>
      <c r="S1378" s="376"/>
      <c r="T1378" s="376"/>
      <c r="U1378" s="376"/>
      <c r="V1378" s="376"/>
      <c r="W1378" s="376"/>
      <c r="X1378" s="376"/>
      <c r="Y1378" s="376"/>
    </row>
    <row r="1379" spans="2:31" x14ac:dyDescent="0.2">
      <c r="B1379" s="376" t="s">
        <v>1606</v>
      </c>
      <c r="C1379" s="376"/>
      <c r="D1379" s="376"/>
      <c r="E1379" s="376"/>
      <c r="F1379" s="376"/>
      <c r="G1379" s="376"/>
      <c r="H1379" s="376"/>
      <c r="I1379" s="376"/>
      <c r="J1379" s="376"/>
      <c r="K1379" s="376"/>
      <c r="L1379" s="376"/>
      <c r="M1379" s="376"/>
      <c r="N1379" s="376"/>
      <c r="O1379" s="376"/>
      <c r="P1379" s="376"/>
      <c r="Q1379" s="376"/>
      <c r="R1379" s="376"/>
      <c r="S1379" s="376"/>
      <c r="T1379" s="376"/>
      <c r="U1379" s="376"/>
      <c r="V1379" s="376"/>
      <c r="W1379" s="376"/>
      <c r="X1379" s="376"/>
      <c r="Y1379" s="376"/>
    </row>
    <row r="1380" spans="2:31" x14ac:dyDescent="0.2">
      <c r="B1380" s="376" t="s">
        <v>1607</v>
      </c>
      <c r="C1380" s="376"/>
      <c r="D1380" s="376"/>
      <c r="E1380" s="376"/>
      <c r="F1380" s="376"/>
      <c r="G1380" s="376"/>
      <c r="H1380" s="376"/>
      <c r="I1380" s="376"/>
      <c r="J1380" s="376"/>
      <c r="K1380" s="376"/>
      <c r="L1380" s="376"/>
      <c r="M1380" s="376"/>
      <c r="N1380" s="376"/>
      <c r="O1380" s="376"/>
      <c r="P1380" s="376"/>
      <c r="Q1380" s="376"/>
      <c r="R1380" s="376"/>
      <c r="S1380" s="376"/>
      <c r="T1380" s="376"/>
      <c r="U1380" s="376"/>
      <c r="V1380" s="376"/>
      <c r="W1380" s="376"/>
      <c r="X1380" s="376"/>
      <c r="Y1380" s="376"/>
    </row>
    <row r="1381" spans="2:31" x14ac:dyDescent="0.2">
      <c r="B1381" s="376" t="s">
        <v>1608</v>
      </c>
      <c r="C1381" s="376"/>
      <c r="D1381" s="376"/>
      <c r="E1381" s="376"/>
      <c r="F1381" s="376"/>
      <c r="G1381" s="376"/>
      <c r="H1381" s="376"/>
      <c r="I1381" s="376"/>
      <c r="J1381" s="376"/>
      <c r="K1381" s="376"/>
      <c r="L1381" s="376"/>
      <c r="M1381" s="376"/>
      <c r="N1381" s="376"/>
      <c r="O1381" s="376"/>
      <c r="P1381" s="376"/>
      <c r="Q1381" s="376"/>
      <c r="R1381" s="376"/>
      <c r="S1381" s="376"/>
      <c r="T1381" s="376"/>
      <c r="U1381" s="376"/>
      <c r="V1381" s="376"/>
      <c r="W1381" s="376"/>
      <c r="X1381" s="376"/>
      <c r="Y1381" s="376"/>
    </row>
    <row r="1382" spans="2:31" x14ac:dyDescent="0.2">
      <c r="B1382" s="376" t="s">
        <v>1609</v>
      </c>
      <c r="C1382" s="376"/>
      <c r="D1382" s="376"/>
      <c r="E1382" s="376"/>
      <c r="F1382" s="376"/>
      <c r="G1382" s="376"/>
      <c r="H1382" s="376"/>
      <c r="I1382" s="376"/>
      <c r="J1382" s="376"/>
      <c r="K1382" s="376"/>
      <c r="L1382" s="376"/>
      <c r="M1382" s="376"/>
      <c r="N1382" s="376"/>
      <c r="O1382" s="376"/>
      <c r="P1382" s="376"/>
      <c r="Q1382" s="376"/>
      <c r="R1382" s="376"/>
      <c r="S1382" s="376"/>
      <c r="T1382" s="376"/>
      <c r="U1382" s="376"/>
      <c r="V1382" s="376"/>
      <c r="W1382" s="376"/>
      <c r="X1382" s="376"/>
      <c r="Y1382" s="376"/>
    </row>
    <row r="1383" spans="2:31" x14ac:dyDescent="0.2">
      <c r="C1383" s="376"/>
      <c r="D1383" s="376" t="s">
        <v>1610</v>
      </c>
      <c r="E1383" s="376"/>
      <c r="F1383" s="376"/>
      <c r="G1383" s="376"/>
      <c r="H1383" s="376"/>
      <c r="I1383" s="376"/>
      <c r="J1383" s="376"/>
      <c r="K1383" s="376"/>
      <c r="L1383" s="376"/>
      <c r="M1383" s="376"/>
      <c r="N1383" s="376"/>
      <c r="O1383" s="376"/>
      <c r="P1383" s="376"/>
      <c r="Q1383" s="376"/>
      <c r="R1383" s="376"/>
      <c r="S1383" s="376"/>
      <c r="T1383" s="376"/>
      <c r="U1383" s="376"/>
      <c r="V1383" s="376"/>
      <c r="W1383" s="376"/>
      <c r="X1383" s="376"/>
      <c r="Y1383" s="376"/>
    </row>
    <row r="1384" spans="2:31" x14ac:dyDescent="0.2">
      <c r="B1384" s="376" t="s">
        <v>1611</v>
      </c>
      <c r="C1384" s="376"/>
      <c r="D1384" s="376"/>
      <c r="E1384" s="376"/>
      <c r="F1384" s="376"/>
      <c r="G1384" s="376"/>
      <c r="H1384" s="376"/>
      <c r="I1384" s="376"/>
      <c r="J1384" s="376"/>
      <c r="K1384" s="376"/>
      <c r="L1384" s="376"/>
      <c r="M1384" s="376"/>
      <c r="N1384" s="376"/>
      <c r="O1384" s="376"/>
      <c r="P1384" s="376"/>
      <c r="Q1384" s="376"/>
      <c r="R1384" s="376"/>
      <c r="S1384" s="376"/>
      <c r="T1384" s="376"/>
      <c r="U1384" s="376"/>
      <c r="V1384" s="376"/>
      <c r="W1384" s="376"/>
      <c r="X1384" s="376"/>
      <c r="Y1384" s="376"/>
    </row>
    <row r="1385" spans="2:31" x14ac:dyDescent="0.2">
      <c r="B1385" s="376" t="s">
        <v>1612</v>
      </c>
      <c r="C1385" s="376"/>
      <c r="D1385" s="376"/>
      <c r="E1385" s="376"/>
      <c r="F1385" s="376"/>
      <c r="G1385" s="376"/>
      <c r="H1385" s="376"/>
      <c r="I1385" s="376"/>
      <c r="J1385" s="376"/>
      <c r="K1385" s="376"/>
      <c r="L1385" s="376"/>
      <c r="M1385" s="376"/>
      <c r="N1385" s="376"/>
      <c r="O1385" s="376"/>
      <c r="P1385" s="376"/>
      <c r="Q1385" s="376"/>
      <c r="R1385" s="376"/>
      <c r="S1385" s="376"/>
      <c r="T1385" s="376"/>
      <c r="U1385" s="376"/>
      <c r="V1385" s="376"/>
      <c r="W1385" s="376"/>
      <c r="X1385" s="376"/>
      <c r="Y1385" s="376"/>
    </row>
    <row r="1386" spans="2:31" x14ac:dyDescent="0.2">
      <c r="B1386" s="376"/>
      <c r="C1386" s="376"/>
      <c r="D1386" s="376"/>
      <c r="E1386" s="376"/>
      <c r="F1386" s="376"/>
      <c r="G1386" s="376"/>
      <c r="H1386" s="376"/>
      <c r="I1386" s="376"/>
      <c r="J1386" s="376"/>
      <c r="K1386" s="376"/>
      <c r="L1386" s="376"/>
      <c r="M1386" s="376"/>
      <c r="N1386" s="376"/>
      <c r="O1386" s="376"/>
      <c r="P1386" s="376"/>
      <c r="Q1386" s="376"/>
      <c r="R1386" s="376"/>
      <c r="S1386" s="376"/>
      <c r="T1386" s="376"/>
      <c r="U1386" s="376"/>
      <c r="V1386" s="376"/>
      <c r="W1386" s="376"/>
      <c r="X1386" s="376"/>
      <c r="Y1386" s="376"/>
    </row>
    <row r="1387" spans="2:31" x14ac:dyDescent="0.2">
      <c r="B1387" s="448" t="s">
        <v>1613</v>
      </c>
      <c r="C1387" s="448"/>
      <c r="D1387" s="448"/>
      <c r="E1387" s="448"/>
      <c r="F1387" s="448"/>
      <c r="G1387" s="448"/>
      <c r="H1387" s="448"/>
      <c r="I1387" s="448"/>
      <c r="J1387" s="448"/>
      <c r="K1387" s="448"/>
      <c r="L1387" s="448"/>
      <c r="M1387" s="448"/>
      <c r="N1387" s="448"/>
      <c r="O1387" s="448"/>
      <c r="P1387" s="448"/>
      <c r="Q1387" s="448"/>
      <c r="R1387" s="448"/>
      <c r="S1387" s="448"/>
      <c r="T1387" s="448"/>
      <c r="U1387" s="448"/>
      <c r="V1387" s="448"/>
      <c r="W1387" s="448"/>
      <c r="X1387" s="448"/>
      <c r="Y1387" s="448"/>
      <c r="Z1387" s="448"/>
      <c r="AA1387" s="448"/>
      <c r="AB1387" s="448"/>
      <c r="AC1387" s="448"/>
      <c r="AD1387" s="448"/>
      <c r="AE1387" s="448"/>
    </row>
    <row r="1388" spans="2:31" x14ac:dyDescent="0.2">
      <c r="C1388" s="376"/>
      <c r="D1388" s="378" t="s">
        <v>1614</v>
      </c>
      <c r="E1388" s="376"/>
      <c r="F1388" s="376"/>
      <c r="G1388" s="376"/>
      <c r="H1388" s="376"/>
      <c r="I1388" s="376"/>
      <c r="J1388" s="376"/>
      <c r="K1388" s="376"/>
      <c r="L1388" s="376"/>
      <c r="M1388" s="376"/>
      <c r="N1388" s="376"/>
      <c r="O1388" s="376"/>
      <c r="P1388" s="376"/>
      <c r="Q1388" s="376"/>
      <c r="R1388" s="376"/>
      <c r="S1388" s="376"/>
      <c r="T1388" s="376"/>
      <c r="U1388" s="376"/>
      <c r="V1388" s="376"/>
      <c r="W1388" s="376"/>
      <c r="X1388" s="376"/>
      <c r="Y1388" s="376"/>
    </row>
    <row r="1389" spans="2:31" x14ac:dyDescent="0.2">
      <c r="C1389" s="376"/>
      <c r="D1389" s="376" t="s">
        <v>1615</v>
      </c>
      <c r="E1389" s="376"/>
      <c r="F1389" s="376"/>
      <c r="G1389" s="376"/>
      <c r="H1389" s="376"/>
      <c r="I1389" s="376"/>
      <c r="J1389" s="376"/>
      <c r="K1389" s="376"/>
      <c r="L1389" s="376"/>
      <c r="M1389" s="376"/>
      <c r="N1389" s="376"/>
      <c r="O1389" s="376"/>
      <c r="P1389" s="376"/>
      <c r="Q1389" s="376"/>
      <c r="R1389" s="376"/>
      <c r="S1389" s="376"/>
      <c r="T1389" s="376"/>
      <c r="U1389" s="376"/>
      <c r="V1389" s="376"/>
      <c r="W1389" s="376"/>
      <c r="X1389" s="376"/>
      <c r="Y1389" s="376"/>
    </row>
    <row r="1390" spans="2:31" x14ac:dyDescent="0.2">
      <c r="B1390" s="376" t="s">
        <v>1616</v>
      </c>
      <c r="C1390" s="376"/>
      <c r="D1390" s="376"/>
      <c r="E1390" s="376"/>
      <c r="F1390" s="376"/>
      <c r="G1390" s="376"/>
      <c r="H1390" s="376"/>
      <c r="I1390" s="376"/>
      <c r="J1390" s="376"/>
      <c r="K1390" s="376"/>
      <c r="L1390" s="376"/>
      <c r="M1390" s="376"/>
      <c r="N1390" s="376"/>
      <c r="O1390" s="376"/>
      <c r="P1390" s="376"/>
      <c r="Q1390" s="376"/>
      <c r="R1390" s="376"/>
      <c r="S1390" s="376"/>
      <c r="T1390" s="376"/>
      <c r="U1390" s="376"/>
      <c r="V1390" s="376"/>
      <c r="W1390" s="376"/>
      <c r="X1390" s="376"/>
      <c r="Y1390" s="376"/>
    </row>
    <row r="1391" spans="2:31" x14ac:dyDescent="0.2">
      <c r="B1391" s="376" t="s">
        <v>1617</v>
      </c>
      <c r="C1391" s="376"/>
      <c r="D1391" s="376"/>
      <c r="E1391" s="376"/>
      <c r="F1391" s="376"/>
      <c r="G1391" s="376"/>
      <c r="H1391" s="376"/>
      <c r="I1391" s="376"/>
      <c r="J1391" s="376"/>
      <c r="K1391" s="376"/>
      <c r="L1391" s="376"/>
      <c r="M1391" s="376"/>
      <c r="N1391" s="376"/>
      <c r="O1391" s="376"/>
      <c r="P1391" s="376"/>
      <c r="Q1391" s="376"/>
      <c r="R1391" s="376"/>
      <c r="S1391" s="376"/>
      <c r="T1391" s="376"/>
      <c r="U1391" s="376"/>
      <c r="V1391" s="376"/>
      <c r="W1391" s="376"/>
      <c r="X1391" s="376"/>
      <c r="Y1391" s="376"/>
    </row>
    <row r="1392" spans="2:31" x14ac:dyDescent="0.2">
      <c r="B1392" s="376" t="s">
        <v>1618</v>
      </c>
      <c r="C1392" s="376"/>
      <c r="D1392" s="376"/>
      <c r="E1392" s="376"/>
      <c r="F1392" s="376"/>
      <c r="G1392" s="376"/>
      <c r="H1392" s="376"/>
      <c r="I1392" s="376"/>
      <c r="J1392" s="376"/>
      <c r="K1392" s="376"/>
      <c r="L1392" s="376"/>
      <c r="M1392" s="376"/>
      <c r="N1392" s="376"/>
      <c r="O1392" s="376"/>
      <c r="P1392" s="376"/>
      <c r="Q1392" s="376"/>
      <c r="R1392" s="376"/>
      <c r="S1392" s="376"/>
      <c r="T1392" s="376"/>
      <c r="U1392" s="376"/>
      <c r="V1392" s="376"/>
      <c r="W1392" s="376"/>
      <c r="X1392" s="376"/>
      <c r="Y1392" s="376"/>
    </row>
    <row r="1393" spans="2:31" x14ac:dyDescent="0.2">
      <c r="B1393" s="448" t="s">
        <v>1972</v>
      </c>
      <c r="C1393" s="448"/>
      <c r="D1393" s="448"/>
      <c r="E1393" s="448"/>
      <c r="F1393" s="448"/>
      <c r="G1393" s="448"/>
      <c r="H1393" s="448"/>
      <c r="I1393" s="448"/>
      <c r="J1393" s="448"/>
      <c r="K1393" s="448"/>
      <c r="L1393" s="448"/>
      <c r="M1393" s="448"/>
      <c r="N1393" s="448"/>
      <c r="O1393" s="448"/>
      <c r="P1393" s="448"/>
      <c r="Q1393" s="448"/>
      <c r="R1393" s="448"/>
      <c r="S1393" s="448"/>
      <c r="T1393" s="448"/>
      <c r="U1393" s="448"/>
      <c r="V1393" s="448"/>
      <c r="W1393" s="448"/>
      <c r="X1393" s="448"/>
      <c r="Y1393" s="448"/>
      <c r="Z1393" s="448"/>
      <c r="AA1393" s="448"/>
      <c r="AB1393" s="448"/>
      <c r="AC1393" s="448"/>
      <c r="AD1393" s="448"/>
      <c r="AE1393" s="448"/>
    </row>
    <row r="1394" spans="2:31" x14ac:dyDescent="0.2">
      <c r="B1394" s="448" t="s">
        <v>1619</v>
      </c>
      <c r="C1394" s="448"/>
      <c r="D1394" s="448"/>
      <c r="E1394" s="448"/>
      <c r="F1394" s="448"/>
      <c r="G1394" s="448"/>
      <c r="H1394" s="448"/>
      <c r="I1394" s="448"/>
      <c r="J1394" s="448"/>
      <c r="K1394" s="448"/>
      <c r="L1394" s="448"/>
      <c r="M1394" s="448"/>
      <c r="N1394" s="448"/>
      <c r="O1394" s="448"/>
      <c r="P1394" s="448"/>
      <c r="Q1394" s="448"/>
      <c r="R1394" s="448"/>
      <c r="S1394" s="448"/>
      <c r="T1394" s="448"/>
      <c r="U1394" s="448"/>
      <c r="V1394" s="448"/>
      <c r="W1394" s="448"/>
      <c r="X1394" s="448"/>
      <c r="Y1394" s="448"/>
      <c r="Z1394" s="448"/>
      <c r="AA1394" s="448"/>
      <c r="AB1394" s="448"/>
      <c r="AC1394" s="448"/>
      <c r="AD1394" s="448"/>
      <c r="AE1394" s="448"/>
    </row>
    <row r="1395" spans="2:31" x14ac:dyDescent="0.2">
      <c r="C1395" s="376"/>
      <c r="D1395" s="378" t="s">
        <v>807</v>
      </c>
      <c r="E1395" s="376"/>
      <c r="F1395" s="376"/>
      <c r="G1395" s="376"/>
      <c r="H1395" s="376"/>
      <c r="I1395" s="376"/>
      <c r="J1395" s="376"/>
      <c r="K1395" s="376"/>
      <c r="L1395" s="376"/>
      <c r="M1395" s="376"/>
      <c r="N1395" s="376"/>
      <c r="O1395" s="376"/>
      <c r="P1395" s="376"/>
      <c r="Q1395" s="376"/>
      <c r="R1395" s="376"/>
      <c r="S1395" s="376"/>
      <c r="T1395" s="376"/>
      <c r="U1395" s="376"/>
      <c r="V1395" s="376"/>
      <c r="W1395" s="376"/>
      <c r="X1395" s="376"/>
      <c r="Y1395" s="376"/>
    </row>
    <row r="1396" spans="2:31" x14ac:dyDescent="0.2">
      <c r="C1396" s="376"/>
      <c r="D1396" s="377" t="s">
        <v>1973</v>
      </c>
      <c r="E1396" s="376"/>
      <c r="F1396" s="376"/>
      <c r="G1396" s="376"/>
      <c r="H1396" s="376"/>
      <c r="I1396" s="376"/>
      <c r="J1396" s="376"/>
      <c r="K1396" s="376"/>
      <c r="L1396" s="376"/>
      <c r="M1396" s="376"/>
      <c r="N1396" s="376"/>
      <c r="O1396" s="376"/>
      <c r="P1396" s="376"/>
      <c r="Q1396" s="376"/>
      <c r="R1396" s="376"/>
      <c r="S1396" s="376"/>
      <c r="T1396" s="376"/>
      <c r="U1396" s="376"/>
      <c r="V1396" s="376"/>
      <c r="W1396" s="376"/>
      <c r="X1396" s="376"/>
      <c r="Y1396" s="376"/>
    </row>
    <row r="1397" spans="2:31" x14ac:dyDescent="0.2">
      <c r="C1397" s="376"/>
      <c r="D1397" s="376" t="s">
        <v>989</v>
      </c>
      <c r="E1397" s="376"/>
      <c r="F1397" s="376"/>
      <c r="G1397" s="376"/>
      <c r="H1397" s="376"/>
      <c r="I1397" s="376"/>
      <c r="J1397" s="376"/>
      <c r="K1397" s="376"/>
      <c r="L1397" s="376"/>
      <c r="M1397" s="376"/>
      <c r="N1397" s="376"/>
      <c r="O1397" s="376"/>
      <c r="P1397" s="376"/>
      <c r="Q1397" s="376"/>
      <c r="R1397" s="376"/>
      <c r="S1397" s="376"/>
      <c r="T1397" s="376"/>
      <c r="U1397" s="376"/>
      <c r="V1397" s="376"/>
      <c r="W1397" s="376"/>
      <c r="X1397" s="376"/>
      <c r="Y1397" s="376"/>
    </row>
    <row r="1398" spans="2:31" x14ac:dyDescent="0.2">
      <c r="B1398" s="376" t="s">
        <v>990</v>
      </c>
      <c r="C1398" s="376"/>
      <c r="D1398" s="376"/>
      <c r="E1398" s="376"/>
      <c r="F1398" s="376"/>
      <c r="G1398" s="376"/>
      <c r="H1398" s="376"/>
      <c r="I1398" s="376"/>
      <c r="J1398" s="376"/>
      <c r="K1398" s="376"/>
      <c r="L1398" s="376"/>
      <c r="M1398" s="376"/>
      <c r="N1398" s="376"/>
      <c r="O1398" s="376"/>
      <c r="P1398" s="376"/>
      <c r="Q1398" s="376"/>
      <c r="R1398" s="376"/>
      <c r="S1398" s="376"/>
      <c r="T1398" s="376"/>
      <c r="U1398" s="376"/>
      <c r="V1398" s="376"/>
      <c r="W1398" s="376"/>
      <c r="X1398" s="376"/>
      <c r="Y1398" s="376"/>
    </row>
    <row r="1399" spans="2:31" x14ac:dyDescent="0.2">
      <c r="C1399" s="376"/>
      <c r="D1399" s="376"/>
      <c r="E1399" s="376" t="s">
        <v>991</v>
      </c>
      <c r="F1399" s="376"/>
      <c r="G1399" s="376"/>
      <c r="H1399" s="376"/>
      <c r="I1399" s="376"/>
      <c r="J1399" s="376"/>
      <c r="K1399" s="376"/>
      <c r="L1399" s="376"/>
      <c r="M1399" s="376"/>
      <c r="N1399" s="376"/>
      <c r="O1399" s="376"/>
      <c r="P1399" s="376"/>
      <c r="Q1399" s="376"/>
      <c r="R1399" s="376"/>
      <c r="S1399" s="376"/>
      <c r="T1399" s="376"/>
      <c r="U1399" s="376"/>
      <c r="V1399" s="376"/>
      <c r="W1399" s="376"/>
      <c r="X1399" s="376"/>
      <c r="Y1399" s="376"/>
    </row>
    <row r="1400" spans="2:31" x14ac:dyDescent="0.2">
      <c r="B1400" s="376" t="s">
        <v>992</v>
      </c>
      <c r="C1400" s="376"/>
      <c r="D1400" s="376"/>
      <c r="E1400" s="376"/>
      <c r="F1400" s="376"/>
      <c r="G1400" s="376"/>
      <c r="H1400" s="376"/>
      <c r="I1400" s="376"/>
      <c r="J1400" s="376"/>
      <c r="K1400" s="376"/>
      <c r="L1400" s="376"/>
      <c r="M1400" s="376"/>
      <c r="N1400" s="376"/>
      <c r="O1400" s="376"/>
      <c r="P1400" s="376"/>
      <c r="Q1400" s="376"/>
      <c r="R1400" s="376"/>
      <c r="S1400" s="376"/>
      <c r="T1400" s="376"/>
      <c r="U1400" s="376"/>
      <c r="V1400" s="376"/>
      <c r="W1400" s="376"/>
      <c r="X1400" s="376"/>
      <c r="Y1400" s="376"/>
    </row>
    <row r="1401" spans="2:31" x14ac:dyDescent="0.2">
      <c r="C1401" s="376"/>
      <c r="D1401" s="376"/>
      <c r="E1401" s="376" t="s">
        <v>993</v>
      </c>
      <c r="F1401" s="376"/>
      <c r="G1401" s="376"/>
      <c r="H1401" s="376"/>
      <c r="I1401" s="376"/>
      <c r="J1401" s="376"/>
      <c r="K1401" s="376"/>
      <c r="L1401" s="376"/>
      <c r="M1401" s="376"/>
      <c r="N1401" s="376"/>
      <c r="O1401" s="376"/>
      <c r="P1401" s="376"/>
      <c r="Q1401" s="376"/>
      <c r="R1401" s="376"/>
      <c r="S1401" s="376"/>
      <c r="T1401" s="376"/>
      <c r="U1401" s="376"/>
      <c r="V1401" s="376"/>
      <c r="W1401" s="376"/>
      <c r="X1401" s="376"/>
      <c r="Y1401" s="376"/>
    </row>
    <row r="1402" spans="2:31" x14ac:dyDescent="0.2">
      <c r="B1402" s="376" t="s">
        <v>994</v>
      </c>
      <c r="C1402" s="376"/>
      <c r="D1402" s="376"/>
      <c r="E1402" s="376"/>
      <c r="F1402" s="376"/>
      <c r="G1402" s="376"/>
      <c r="H1402" s="376"/>
      <c r="I1402" s="376"/>
      <c r="J1402" s="376"/>
      <c r="K1402" s="376"/>
      <c r="L1402" s="376"/>
      <c r="M1402" s="376"/>
      <c r="N1402" s="376"/>
      <c r="O1402" s="376"/>
      <c r="P1402" s="376"/>
      <c r="Q1402" s="376"/>
      <c r="R1402" s="376"/>
      <c r="S1402" s="376"/>
      <c r="T1402" s="376"/>
      <c r="U1402" s="376"/>
      <c r="V1402" s="376"/>
      <c r="W1402" s="376"/>
      <c r="X1402" s="376"/>
      <c r="Y1402" s="376"/>
    </row>
    <row r="1403" spans="2:31" x14ac:dyDescent="0.2">
      <c r="B1403" s="376" t="s">
        <v>995</v>
      </c>
      <c r="C1403" s="376"/>
      <c r="D1403" s="376"/>
      <c r="E1403" s="376"/>
      <c r="F1403" s="376"/>
      <c r="G1403" s="376"/>
      <c r="H1403" s="376"/>
      <c r="I1403" s="376"/>
      <c r="J1403" s="376"/>
      <c r="K1403" s="376"/>
      <c r="L1403" s="376"/>
      <c r="M1403" s="376"/>
      <c r="N1403" s="376"/>
      <c r="O1403" s="376"/>
      <c r="P1403" s="376"/>
      <c r="Q1403" s="376"/>
      <c r="R1403" s="376"/>
      <c r="S1403" s="376"/>
      <c r="T1403" s="376"/>
      <c r="U1403" s="376"/>
      <c r="V1403" s="376"/>
      <c r="W1403" s="376"/>
      <c r="X1403" s="376"/>
      <c r="Y1403" s="376"/>
    </row>
    <row r="1404" spans="2:31" x14ac:dyDescent="0.2">
      <c r="C1404" s="376"/>
      <c r="D1404" s="376"/>
      <c r="E1404" s="376" t="s">
        <v>996</v>
      </c>
      <c r="F1404" s="376"/>
      <c r="G1404" s="376"/>
      <c r="H1404" s="376"/>
      <c r="I1404" s="376"/>
      <c r="J1404" s="376"/>
      <c r="K1404" s="376"/>
      <c r="L1404" s="376"/>
      <c r="M1404" s="376"/>
      <c r="N1404" s="376"/>
      <c r="O1404" s="376"/>
      <c r="P1404" s="376"/>
      <c r="Q1404" s="376"/>
      <c r="R1404" s="376"/>
      <c r="S1404" s="376"/>
      <c r="T1404" s="376"/>
      <c r="U1404" s="376"/>
      <c r="V1404" s="376"/>
      <c r="W1404" s="376"/>
      <c r="X1404" s="376"/>
      <c r="Y1404" s="376"/>
    </row>
    <row r="1405" spans="2:31" x14ac:dyDescent="0.2">
      <c r="B1405" s="376" t="s">
        <v>1620</v>
      </c>
      <c r="C1405" s="376"/>
      <c r="D1405" s="376"/>
      <c r="E1405" s="376"/>
      <c r="F1405" s="376"/>
      <c r="G1405" s="376"/>
      <c r="H1405" s="376"/>
      <c r="I1405" s="376"/>
      <c r="J1405" s="376"/>
      <c r="K1405" s="376"/>
      <c r="L1405" s="376"/>
      <c r="M1405" s="376"/>
      <c r="N1405" s="376"/>
      <c r="O1405" s="376"/>
      <c r="P1405" s="376"/>
      <c r="Q1405" s="376"/>
      <c r="R1405" s="376"/>
      <c r="S1405" s="376"/>
      <c r="T1405" s="376"/>
      <c r="U1405" s="376"/>
      <c r="V1405" s="376"/>
      <c r="W1405" s="376"/>
      <c r="X1405" s="376"/>
      <c r="Y1405" s="376"/>
    </row>
    <row r="1406" spans="2:31" x14ac:dyDescent="0.2">
      <c r="B1406" s="376" t="s">
        <v>1621</v>
      </c>
      <c r="C1406" s="376"/>
      <c r="D1406" s="376"/>
      <c r="E1406" s="376"/>
      <c r="F1406" s="376"/>
      <c r="G1406" s="376"/>
      <c r="H1406" s="376"/>
      <c r="I1406" s="376"/>
      <c r="J1406" s="376"/>
      <c r="K1406" s="376"/>
      <c r="L1406" s="376"/>
      <c r="M1406" s="376"/>
      <c r="N1406" s="376"/>
      <c r="O1406" s="376"/>
      <c r="P1406" s="376"/>
      <c r="Q1406" s="376"/>
      <c r="R1406" s="376"/>
      <c r="S1406" s="376"/>
      <c r="T1406" s="376"/>
      <c r="U1406" s="376"/>
      <c r="V1406" s="376"/>
      <c r="W1406" s="376"/>
      <c r="X1406" s="376"/>
      <c r="Y1406" s="376"/>
    </row>
    <row r="1407" spans="2:31" x14ac:dyDescent="0.2">
      <c r="C1407" s="376"/>
      <c r="D1407" s="376" t="s">
        <v>999</v>
      </c>
      <c r="E1407" s="376"/>
      <c r="F1407" s="376"/>
      <c r="G1407" s="376"/>
      <c r="H1407" s="376"/>
      <c r="I1407" s="376"/>
      <c r="J1407" s="376"/>
      <c r="K1407" s="376"/>
      <c r="L1407" s="376"/>
      <c r="M1407" s="376"/>
      <c r="N1407" s="376"/>
      <c r="O1407" s="376"/>
      <c r="P1407" s="376"/>
      <c r="Q1407" s="376"/>
      <c r="R1407" s="376"/>
      <c r="S1407" s="376"/>
      <c r="T1407" s="376"/>
      <c r="U1407" s="376"/>
      <c r="V1407" s="376"/>
      <c r="W1407" s="376"/>
      <c r="X1407" s="376"/>
      <c r="Y1407" s="376"/>
    </row>
    <row r="1408" spans="2:31" x14ac:dyDescent="0.2">
      <c r="B1408" s="376" t="s">
        <v>1000</v>
      </c>
      <c r="C1408" s="376"/>
      <c r="D1408" s="376"/>
      <c r="E1408" s="376"/>
      <c r="F1408" s="376"/>
      <c r="G1408" s="376"/>
      <c r="H1408" s="376"/>
      <c r="I1408" s="376"/>
      <c r="J1408" s="376"/>
      <c r="K1408" s="376"/>
      <c r="L1408" s="376"/>
      <c r="M1408" s="376"/>
      <c r="N1408" s="376"/>
      <c r="O1408" s="376"/>
      <c r="P1408" s="376"/>
      <c r="Q1408" s="376"/>
      <c r="R1408" s="376"/>
      <c r="S1408" s="376"/>
      <c r="T1408" s="376"/>
      <c r="U1408" s="376"/>
      <c r="V1408" s="376"/>
      <c r="W1408" s="376"/>
      <c r="X1408" s="376"/>
      <c r="Y1408" s="376"/>
    </row>
    <row r="1409" spans="2:25" x14ac:dyDescent="0.2">
      <c r="B1409" s="376" t="s">
        <v>1001</v>
      </c>
      <c r="C1409" s="376"/>
      <c r="D1409" s="376"/>
      <c r="E1409" s="376"/>
      <c r="F1409" s="376"/>
      <c r="G1409" s="376"/>
      <c r="H1409" s="376"/>
      <c r="I1409" s="376"/>
      <c r="J1409" s="376"/>
      <c r="K1409" s="376"/>
      <c r="L1409" s="376"/>
      <c r="M1409" s="376"/>
      <c r="N1409" s="376"/>
      <c r="O1409" s="376"/>
      <c r="P1409" s="376"/>
      <c r="Q1409" s="376"/>
      <c r="R1409" s="376"/>
      <c r="S1409" s="376"/>
      <c r="T1409" s="376"/>
      <c r="U1409" s="376"/>
      <c r="V1409" s="376"/>
      <c r="W1409" s="376"/>
      <c r="X1409" s="376"/>
      <c r="Y1409" s="376"/>
    </row>
    <row r="1410" spans="2:25" x14ac:dyDescent="0.2">
      <c r="B1410" s="376" t="s">
        <v>1002</v>
      </c>
      <c r="C1410" s="376"/>
      <c r="D1410" s="376"/>
      <c r="E1410" s="376"/>
      <c r="F1410" s="376"/>
      <c r="G1410" s="376"/>
      <c r="H1410" s="376"/>
      <c r="I1410" s="376"/>
      <c r="J1410" s="376"/>
      <c r="K1410" s="376"/>
      <c r="L1410" s="376"/>
      <c r="M1410" s="376"/>
      <c r="N1410" s="376"/>
      <c r="O1410" s="376"/>
      <c r="P1410" s="376"/>
      <c r="Q1410" s="376"/>
      <c r="R1410" s="376"/>
      <c r="S1410" s="376"/>
      <c r="T1410" s="376"/>
      <c r="U1410" s="376"/>
      <c r="V1410" s="376"/>
      <c r="W1410" s="376"/>
      <c r="X1410" s="376"/>
      <c r="Y1410" s="376"/>
    </row>
    <row r="1411" spans="2:25" x14ac:dyDescent="0.2">
      <c r="B1411" s="376" t="s">
        <v>1003</v>
      </c>
      <c r="C1411" s="376"/>
      <c r="D1411" s="376"/>
      <c r="E1411" s="376"/>
      <c r="F1411" s="376"/>
      <c r="G1411" s="376"/>
      <c r="H1411" s="376"/>
      <c r="I1411" s="376"/>
      <c r="J1411" s="376"/>
      <c r="K1411" s="376"/>
      <c r="L1411" s="376"/>
      <c r="M1411" s="376"/>
      <c r="N1411" s="376"/>
      <c r="O1411" s="376"/>
      <c r="P1411" s="376"/>
      <c r="Q1411" s="376"/>
      <c r="R1411" s="376"/>
      <c r="S1411" s="376"/>
      <c r="T1411" s="376"/>
      <c r="U1411" s="376"/>
      <c r="V1411" s="376"/>
      <c r="W1411" s="376"/>
      <c r="X1411" s="376"/>
      <c r="Y1411" s="376"/>
    </row>
    <row r="1412" spans="2:25" x14ac:dyDescent="0.2">
      <c r="C1412" s="376"/>
      <c r="D1412" s="376" t="s">
        <v>1622</v>
      </c>
      <c r="E1412" s="376"/>
      <c r="F1412" s="376"/>
      <c r="G1412" s="376"/>
      <c r="H1412" s="376"/>
      <c r="I1412" s="376"/>
      <c r="J1412" s="376"/>
      <c r="K1412" s="376"/>
      <c r="L1412" s="376"/>
      <c r="M1412" s="376"/>
      <c r="N1412" s="376"/>
      <c r="O1412" s="376"/>
      <c r="P1412" s="376"/>
      <c r="Q1412" s="376"/>
      <c r="R1412" s="376"/>
      <c r="S1412" s="376"/>
      <c r="T1412" s="376"/>
      <c r="U1412" s="376"/>
      <c r="V1412" s="376"/>
      <c r="W1412" s="376"/>
      <c r="X1412" s="376"/>
      <c r="Y1412" s="376"/>
    </row>
    <row r="1413" spans="2:25" x14ac:dyDescent="0.2">
      <c r="C1413" s="376"/>
      <c r="D1413" s="376" t="s">
        <v>1006</v>
      </c>
      <c r="E1413" s="376"/>
      <c r="F1413" s="376"/>
      <c r="G1413" s="376"/>
      <c r="H1413" s="376"/>
      <c r="I1413" s="376"/>
      <c r="J1413" s="376"/>
      <c r="K1413" s="376"/>
      <c r="L1413" s="376"/>
      <c r="M1413" s="376"/>
      <c r="N1413" s="376"/>
      <c r="O1413" s="376"/>
      <c r="P1413" s="376"/>
      <c r="Q1413" s="376"/>
      <c r="R1413" s="376"/>
      <c r="S1413" s="376"/>
      <c r="T1413" s="376"/>
      <c r="U1413" s="376"/>
      <c r="V1413" s="376"/>
      <c r="W1413" s="376"/>
      <c r="X1413" s="376"/>
      <c r="Y1413" s="376"/>
    </row>
    <row r="1414" spans="2:25" x14ac:dyDescent="0.2">
      <c r="B1414" s="376" t="s">
        <v>1007</v>
      </c>
      <c r="C1414" s="376"/>
      <c r="D1414" s="376"/>
      <c r="E1414" s="376"/>
      <c r="F1414" s="376"/>
      <c r="G1414" s="376"/>
      <c r="H1414" s="376"/>
      <c r="I1414" s="376"/>
      <c r="J1414" s="376"/>
      <c r="K1414" s="376"/>
      <c r="L1414" s="376"/>
      <c r="M1414" s="376"/>
      <c r="N1414" s="376"/>
      <c r="O1414" s="376"/>
      <c r="P1414" s="376"/>
      <c r="Q1414" s="376"/>
      <c r="R1414" s="376"/>
      <c r="S1414" s="376"/>
      <c r="T1414" s="376"/>
      <c r="U1414" s="376"/>
      <c r="V1414" s="376"/>
      <c r="W1414" s="376"/>
      <c r="X1414" s="376"/>
      <c r="Y1414" s="376"/>
    </row>
    <row r="1415" spans="2:25" x14ac:dyDescent="0.2">
      <c r="B1415" s="376" t="s">
        <v>1008</v>
      </c>
      <c r="C1415" s="376"/>
      <c r="D1415" s="376"/>
      <c r="E1415" s="376"/>
      <c r="F1415" s="376"/>
      <c r="G1415" s="376"/>
      <c r="H1415" s="376"/>
      <c r="I1415" s="376"/>
      <c r="J1415" s="376"/>
      <c r="K1415" s="376"/>
      <c r="L1415" s="376"/>
      <c r="M1415" s="376"/>
      <c r="N1415" s="376"/>
      <c r="O1415" s="376"/>
      <c r="P1415" s="376"/>
      <c r="Q1415" s="376"/>
      <c r="R1415" s="376"/>
      <c r="S1415" s="376"/>
      <c r="T1415" s="376"/>
      <c r="U1415" s="376"/>
      <c r="V1415" s="376"/>
      <c r="W1415" s="376"/>
      <c r="X1415" s="376"/>
      <c r="Y1415" s="376"/>
    </row>
    <row r="1416" spans="2:25" x14ac:dyDescent="0.2">
      <c r="C1416" s="376"/>
      <c r="D1416" s="376" t="s">
        <v>1009</v>
      </c>
      <c r="E1416" s="376"/>
      <c r="F1416" s="376"/>
      <c r="G1416" s="376"/>
      <c r="H1416" s="376"/>
      <c r="I1416" s="376"/>
      <c r="J1416" s="376"/>
      <c r="K1416" s="376"/>
      <c r="L1416" s="376"/>
      <c r="M1416" s="376"/>
      <c r="N1416" s="376"/>
      <c r="O1416" s="376"/>
      <c r="P1416" s="376"/>
      <c r="Q1416" s="376"/>
      <c r="R1416" s="376"/>
      <c r="S1416" s="376"/>
      <c r="T1416" s="376"/>
      <c r="U1416" s="376"/>
      <c r="V1416" s="376"/>
      <c r="W1416" s="376"/>
      <c r="X1416" s="376"/>
      <c r="Y1416" s="376"/>
    </row>
    <row r="1417" spans="2:25" x14ac:dyDescent="0.2">
      <c r="B1417" s="376" t="s">
        <v>1010</v>
      </c>
      <c r="C1417" s="376"/>
      <c r="D1417" s="376"/>
      <c r="E1417" s="376"/>
      <c r="F1417" s="376"/>
      <c r="G1417" s="376"/>
      <c r="H1417" s="376"/>
      <c r="I1417" s="376"/>
      <c r="J1417" s="376"/>
      <c r="K1417" s="376"/>
      <c r="L1417" s="376"/>
      <c r="M1417" s="376"/>
      <c r="N1417" s="376"/>
      <c r="O1417" s="376"/>
      <c r="P1417" s="376"/>
      <c r="Q1417" s="376"/>
      <c r="R1417" s="376"/>
      <c r="S1417" s="376"/>
      <c r="T1417" s="376"/>
      <c r="U1417" s="376"/>
      <c r="V1417" s="376"/>
      <c r="W1417" s="376"/>
      <c r="X1417" s="376"/>
      <c r="Y1417" s="376"/>
    </row>
    <row r="1418" spans="2:25" x14ac:dyDescent="0.2">
      <c r="B1418" s="376" t="s">
        <v>1623</v>
      </c>
      <c r="C1418" s="376"/>
      <c r="D1418" s="376"/>
      <c r="E1418" s="376"/>
      <c r="F1418" s="376"/>
      <c r="G1418" s="376"/>
      <c r="H1418" s="376"/>
      <c r="I1418" s="376"/>
      <c r="J1418" s="376"/>
      <c r="K1418" s="376"/>
      <c r="L1418" s="376"/>
      <c r="M1418" s="376"/>
      <c r="N1418" s="376"/>
      <c r="O1418" s="376"/>
      <c r="P1418" s="376"/>
      <c r="Q1418" s="376"/>
      <c r="R1418" s="376"/>
      <c r="S1418" s="376"/>
      <c r="T1418" s="376"/>
      <c r="U1418" s="376"/>
      <c r="V1418" s="376"/>
      <c r="W1418" s="376"/>
      <c r="X1418" s="376"/>
      <c r="Y1418" s="376"/>
    </row>
    <row r="1419" spans="2:25" x14ac:dyDescent="0.2">
      <c r="C1419" s="376"/>
      <c r="D1419" s="376" t="s">
        <v>1013</v>
      </c>
      <c r="E1419" s="376"/>
      <c r="F1419" s="376"/>
      <c r="G1419" s="376"/>
      <c r="H1419" s="376"/>
      <c r="I1419" s="376"/>
      <c r="J1419" s="376"/>
      <c r="K1419" s="376"/>
      <c r="L1419" s="376"/>
      <c r="M1419" s="376"/>
      <c r="N1419" s="376"/>
      <c r="O1419" s="376"/>
      <c r="P1419" s="376"/>
      <c r="Q1419" s="376"/>
      <c r="R1419" s="376"/>
      <c r="S1419" s="376"/>
      <c r="T1419" s="376"/>
      <c r="U1419" s="376"/>
      <c r="V1419" s="376"/>
      <c r="W1419" s="376"/>
      <c r="X1419" s="376"/>
      <c r="Y1419" s="376"/>
    </row>
    <row r="1420" spans="2:25" x14ac:dyDescent="0.2">
      <c r="B1420" s="376" t="s">
        <v>1014</v>
      </c>
      <c r="C1420" s="376"/>
      <c r="D1420" s="376"/>
      <c r="E1420" s="376"/>
      <c r="F1420" s="376"/>
      <c r="G1420" s="376"/>
      <c r="H1420" s="376"/>
      <c r="I1420" s="376"/>
      <c r="J1420" s="376"/>
      <c r="K1420" s="376"/>
      <c r="L1420" s="376"/>
      <c r="M1420" s="376"/>
      <c r="N1420" s="376"/>
      <c r="O1420" s="376"/>
      <c r="P1420" s="376"/>
      <c r="Q1420" s="376"/>
      <c r="R1420" s="376"/>
      <c r="S1420" s="376"/>
      <c r="T1420" s="376"/>
      <c r="U1420" s="376"/>
      <c r="V1420" s="376"/>
      <c r="W1420" s="376"/>
      <c r="X1420" s="376"/>
      <c r="Y1420" s="376"/>
    </row>
    <row r="1421" spans="2:25" x14ac:dyDescent="0.2">
      <c r="C1421" s="376"/>
      <c r="D1421" s="376" t="s">
        <v>1015</v>
      </c>
      <c r="E1421" s="376"/>
      <c r="F1421" s="376"/>
      <c r="G1421" s="376"/>
      <c r="H1421" s="376"/>
      <c r="I1421" s="376"/>
      <c r="J1421" s="376"/>
      <c r="K1421" s="376"/>
      <c r="L1421" s="376"/>
      <c r="M1421" s="376"/>
      <c r="N1421" s="376"/>
      <c r="O1421" s="376"/>
      <c r="P1421" s="376"/>
      <c r="Q1421" s="376"/>
      <c r="R1421" s="376"/>
      <c r="S1421" s="376"/>
      <c r="T1421" s="376"/>
      <c r="U1421" s="376"/>
      <c r="V1421" s="376"/>
      <c r="W1421" s="376"/>
      <c r="X1421" s="376"/>
      <c r="Y1421" s="376"/>
    </row>
    <row r="1422" spans="2:25" x14ac:dyDescent="0.2">
      <c r="B1422" s="376" t="s">
        <v>1016</v>
      </c>
      <c r="C1422" s="376"/>
      <c r="D1422" s="376"/>
      <c r="E1422" s="376"/>
      <c r="F1422" s="376"/>
      <c r="G1422" s="376"/>
      <c r="H1422" s="376"/>
      <c r="I1422" s="376"/>
      <c r="J1422" s="376"/>
      <c r="K1422" s="376"/>
      <c r="L1422" s="376"/>
      <c r="M1422" s="376"/>
      <c r="N1422" s="376"/>
      <c r="O1422" s="376"/>
      <c r="P1422" s="376"/>
      <c r="Q1422" s="376"/>
      <c r="R1422" s="376"/>
      <c r="S1422" s="376"/>
      <c r="T1422" s="376"/>
      <c r="U1422" s="376"/>
      <c r="V1422" s="376"/>
      <c r="W1422" s="376"/>
      <c r="X1422" s="376"/>
      <c r="Y1422" s="376"/>
    </row>
    <row r="1423" spans="2:25" x14ac:dyDescent="0.2">
      <c r="B1423" s="376" t="s">
        <v>1017</v>
      </c>
      <c r="C1423" s="376"/>
      <c r="D1423" s="376"/>
      <c r="E1423" s="376"/>
      <c r="F1423" s="376"/>
      <c r="G1423" s="376"/>
      <c r="H1423" s="376"/>
      <c r="I1423" s="376"/>
      <c r="J1423" s="376"/>
      <c r="K1423" s="376"/>
      <c r="L1423" s="376"/>
      <c r="M1423" s="376"/>
      <c r="N1423" s="376"/>
      <c r="O1423" s="376"/>
      <c r="P1423" s="376"/>
      <c r="Q1423" s="376"/>
      <c r="R1423" s="376"/>
      <c r="S1423" s="376"/>
      <c r="T1423" s="376"/>
      <c r="U1423" s="376"/>
      <c r="V1423" s="376"/>
      <c r="W1423" s="376"/>
      <c r="X1423" s="376"/>
      <c r="Y1423" s="376"/>
    </row>
    <row r="1424" spans="2:25" x14ac:dyDescent="0.2">
      <c r="C1424" s="376"/>
      <c r="D1424" s="376" t="s">
        <v>1018</v>
      </c>
      <c r="E1424" s="376"/>
      <c r="F1424" s="376"/>
      <c r="G1424" s="376"/>
      <c r="H1424" s="376"/>
      <c r="I1424" s="376"/>
      <c r="J1424" s="376"/>
      <c r="K1424" s="376"/>
      <c r="L1424" s="376"/>
      <c r="M1424" s="376"/>
      <c r="N1424" s="376"/>
      <c r="O1424" s="376"/>
      <c r="P1424" s="376"/>
      <c r="Q1424" s="376"/>
      <c r="R1424" s="376"/>
      <c r="S1424" s="376"/>
      <c r="T1424" s="376"/>
      <c r="U1424" s="376"/>
      <c r="V1424" s="376"/>
      <c r="W1424" s="376"/>
      <c r="X1424" s="376"/>
      <c r="Y1424" s="376"/>
    </row>
    <row r="1425" spans="2:31" x14ac:dyDescent="0.2">
      <c r="B1425" s="376" t="s">
        <v>1019</v>
      </c>
      <c r="C1425" s="376"/>
      <c r="D1425" s="376"/>
      <c r="E1425" s="376"/>
      <c r="F1425" s="376"/>
      <c r="G1425" s="376"/>
      <c r="H1425" s="376"/>
      <c r="I1425" s="376"/>
      <c r="J1425" s="376"/>
      <c r="K1425" s="376"/>
      <c r="L1425" s="376"/>
      <c r="M1425" s="376"/>
      <c r="N1425" s="376"/>
      <c r="O1425" s="376"/>
      <c r="P1425" s="376"/>
      <c r="Q1425" s="376"/>
      <c r="R1425" s="376"/>
      <c r="S1425" s="376"/>
      <c r="T1425" s="376"/>
      <c r="U1425" s="376"/>
      <c r="V1425" s="376"/>
      <c r="W1425" s="376"/>
      <c r="X1425" s="376"/>
      <c r="Y1425" s="376"/>
    </row>
    <row r="1426" spans="2:31" x14ac:dyDescent="0.2">
      <c r="B1426" s="376" t="s">
        <v>1020</v>
      </c>
      <c r="C1426" s="376"/>
      <c r="D1426" s="376"/>
      <c r="E1426" s="376"/>
      <c r="F1426" s="376"/>
      <c r="G1426" s="376"/>
      <c r="H1426" s="376"/>
      <c r="I1426" s="376"/>
      <c r="J1426" s="376"/>
      <c r="K1426" s="376"/>
      <c r="L1426" s="376"/>
      <c r="M1426" s="376"/>
      <c r="N1426" s="376"/>
      <c r="O1426" s="376"/>
      <c r="P1426" s="376"/>
      <c r="Q1426" s="376"/>
      <c r="R1426" s="376"/>
      <c r="S1426" s="376"/>
      <c r="T1426" s="376"/>
      <c r="U1426" s="376"/>
      <c r="V1426" s="376"/>
      <c r="W1426" s="376"/>
      <c r="X1426" s="376"/>
      <c r="Y1426" s="376"/>
    </row>
    <row r="1427" spans="2:31" x14ac:dyDescent="0.2">
      <c r="B1427" s="376" t="s">
        <v>264</v>
      </c>
      <c r="C1427" s="376"/>
      <c r="D1427" s="376"/>
      <c r="E1427" s="376"/>
      <c r="F1427" s="376"/>
      <c r="G1427" s="376"/>
      <c r="H1427" s="376"/>
      <c r="I1427" s="376"/>
      <c r="J1427" s="376"/>
      <c r="K1427" s="376"/>
      <c r="L1427" s="376"/>
      <c r="M1427" s="376"/>
      <c r="N1427" s="376"/>
      <c r="O1427" s="376"/>
      <c r="P1427" s="376"/>
      <c r="Q1427" s="376"/>
      <c r="R1427" s="376"/>
      <c r="S1427" s="376"/>
      <c r="T1427" s="376"/>
      <c r="U1427" s="376"/>
      <c r="V1427" s="376"/>
      <c r="W1427" s="376"/>
      <c r="X1427" s="376"/>
      <c r="Y1427" s="376"/>
    </row>
    <row r="1428" spans="2:31" x14ac:dyDescent="0.2">
      <c r="C1428" s="376"/>
      <c r="D1428" s="376" t="s">
        <v>1021</v>
      </c>
      <c r="E1428" s="376"/>
      <c r="F1428" s="376"/>
      <c r="G1428" s="376"/>
      <c r="H1428" s="376"/>
      <c r="I1428" s="376"/>
      <c r="J1428" s="376"/>
      <c r="K1428" s="376"/>
      <c r="L1428" s="376"/>
      <c r="M1428" s="376"/>
      <c r="N1428" s="376"/>
      <c r="O1428" s="376"/>
      <c r="P1428" s="376"/>
      <c r="Q1428" s="376"/>
      <c r="R1428" s="376"/>
      <c r="S1428" s="376"/>
      <c r="T1428" s="376"/>
      <c r="U1428" s="376"/>
      <c r="V1428" s="376"/>
      <c r="W1428" s="376"/>
      <c r="X1428" s="376"/>
      <c r="Y1428" s="376"/>
    </row>
    <row r="1429" spans="2:31" x14ac:dyDescent="0.2">
      <c r="B1429" s="376" t="s">
        <v>1624</v>
      </c>
      <c r="C1429" s="376"/>
      <c r="D1429" s="376"/>
      <c r="E1429" s="376"/>
      <c r="F1429" s="376"/>
      <c r="G1429" s="376"/>
      <c r="H1429" s="376"/>
      <c r="I1429" s="376"/>
      <c r="J1429" s="376"/>
      <c r="K1429" s="376"/>
      <c r="L1429" s="376"/>
      <c r="M1429" s="376"/>
      <c r="N1429" s="376"/>
      <c r="O1429" s="376"/>
      <c r="P1429" s="376"/>
      <c r="Q1429" s="376"/>
      <c r="R1429" s="376"/>
      <c r="S1429" s="376"/>
      <c r="T1429" s="376"/>
      <c r="U1429" s="376"/>
      <c r="V1429" s="376"/>
      <c r="W1429" s="376"/>
      <c r="X1429" s="376"/>
      <c r="Y1429" s="376"/>
    </row>
    <row r="1430" spans="2:31" x14ac:dyDescent="0.2">
      <c r="B1430" s="376"/>
      <c r="C1430" s="376"/>
      <c r="D1430" s="376"/>
      <c r="E1430" s="376"/>
      <c r="F1430" s="376"/>
      <c r="G1430" s="376"/>
      <c r="H1430" s="376"/>
      <c r="I1430" s="376"/>
      <c r="J1430" s="376"/>
      <c r="K1430" s="376"/>
      <c r="L1430" s="376"/>
      <c r="M1430" s="376"/>
      <c r="N1430" s="376"/>
      <c r="O1430" s="376"/>
      <c r="P1430" s="376"/>
      <c r="Q1430" s="376"/>
      <c r="R1430" s="376"/>
      <c r="S1430" s="376"/>
      <c r="T1430" s="376"/>
      <c r="U1430" s="376"/>
      <c r="V1430" s="376"/>
      <c r="W1430" s="376"/>
      <c r="X1430" s="376"/>
      <c r="Y1430" s="376"/>
    </row>
    <row r="1431" spans="2:31" x14ac:dyDescent="0.2">
      <c r="B1431" s="458" t="s">
        <v>1974</v>
      </c>
      <c r="C1431" s="458"/>
      <c r="D1431" s="458"/>
      <c r="E1431" s="458"/>
      <c r="F1431" s="458"/>
      <c r="G1431" s="458"/>
      <c r="H1431" s="458"/>
      <c r="I1431" s="458"/>
      <c r="J1431" s="458"/>
      <c r="K1431" s="458"/>
      <c r="L1431" s="458"/>
      <c r="M1431" s="458"/>
      <c r="N1431" s="458"/>
      <c r="O1431" s="458"/>
      <c r="P1431" s="458"/>
      <c r="Q1431" s="458"/>
      <c r="R1431" s="458"/>
      <c r="S1431" s="458"/>
      <c r="T1431" s="458"/>
      <c r="U1431" s="458"/>
      <c r="V1431" s="458"/>
      <c r="W1431" s="458"/>
      <c r="X1431" s="458"/>
      <c r="Y1431" s="458"/>
      <c r="Z1431" s="458"/>
      <c r="AA1431" s="458"/>
      <c r="AB1431" s="458"/>
      <c r="AC1431" s="458"/>
      <c r="AD1431" s="458"/>
      <c r="AE1431" s="458"/>
    </row>
    <row r="1432" spans="2:31" x14ac:dyDescent="0.2">
      <c r="B1432" s="458" t="s">
        <v>1975</v>
      </c>
      <c r="C1432" s="458"/>
      <c r="D1432" s="458"/>
      <c r="E1432" s="458"/>
      <c r="F1432" s="458"/>
      <c r="G1432" s="458"/>
      <c r="H1432" s="458"/>
      <c r="I1432" s="458"/>
      <c r="J1432" s="458"/>
      <c r="K1432" s="458"/>
      <c r="L1432" s="458"/>
      <c r="M1432" s="458"/>
      <c r="N1432" s="458"/>
      <c r="O1432" s="458"/>
      <c r="P1432" s="458"/>
      <c r="Q1432" s="458"/>
      <c r="R1432" s="458"/>
      <c r="S1432" s="458"/>
      <c r="T1432" s="458"/>
      <c r="U1432" s="458"/>
      <c r="V1432" s="458"/>
      <c r="W1432" s="458"/>
      <c r="X1432" s="458"/>
      <c r="Y1432" s="458"/>
      <c r="Z1432" s="458"/>
      <c r="AA1432" s="458"/>
      <c r="AB1432" s="458"/>
      <c r="AC1432" s="458"/>
      <c r="AD1432" s="458"/>
      <c r="AE1432" s="458"/>
    </row>
    <row r="1433" spans="2:31" x14ac:dyDescent="0.2">
      <c r="B1433" s="458" t="s">
        <v>1626</v>
      </c>
      <c r="C1433" s="458"/>
      <c r="D1433" s="458"/>
      <c r="E1433" s="458"/>
      <c r="F1433" s="458"/>
      <c r="G1433" s="458"/>
      <c r="H1433" s="458"/>
      <c r="I1433" s="458"/>
      <c r="J1433" s="458"/>
      <c r="K1433" s="458"/>
      <c r="L1433" s="458"/>
      <c r="M1433" s="458"/>
      <c r="N1433" s="458"/>
      <c r="O1433" s="458"/>
      <c r="P1433" s="458"/>
      <c r="Q1433" s="458"/>
      <c r="R1433" s="458"/>
      <c r="S1433" s="458"/>
      <c r="T1433" s="458"/>
      <c r="U1433" s="458"/>
      <c r="V1433" s="458"/>
      <c r="W1433" s="458"/>
      <c r="X1433" s="458"/>
      <c r="Y1433" s="458"/>
      <c r="Z1433" s="458"/>
      <c r="AA1433" s="458"/>
      <c r="AB1433" s="458"/>
      <c r="AC1433" s="458"/>
      <c r="AD1433" s="458"/>
      <c r="AE1433" s="458"/>
    </row>
    <row r="1434" spans="2:31" x14ac:dyDescent="0.2">
      <c r="B1434" s="376" t="s">
        <v>1627</v>
      </c>
      <c r="C1434" s="376"/>
      <c r="D1434" s="376"/>
      <c r="E1434" s="376"/>
      <c r="F1434" s="376"/>
      <c r="G1434" s="376"/>
      <c r="H1434" s="376"/>
      <c r="I1434" s="376"/>
      <c r="J1434" s="376"/>
      <c r="K1434" s="376"/>
      <c r="L1434" s="376"/>
      <c r="M1434" s="376"/>
      <c r="N1434" s="376"/>
      <c r="O1434" s="376"/>
      <c r="P1434" s="376"/>
      <c r="Q1434" s="376"/>
      <c r="R1434" s="376"/>
      <c r="S1434" s="376"/>
      <c r="T1434" s="376"/>
      <c r="U1434" s="376"/>
      <c r="V1434" s="376"/>
      <c r="W1434" s="376"/>
      <c r="X1434" s="376"/>
      <c r="Y1434" s="376"/>
    </row>
    <row r="1435" spans="2:31" x14ac:dyDescent="0.2">
      <c r="B1435" s="376" t="s">
        <v>1628</v>
      </c>
      <c r="C1435" s="376"/>
      <c r="D1435" s="376"/>
      <c r="E1435" s="376"/>
      <c r="F1435" s="376"/>
      <c r="G1435" s="376"/>
      <c r="H1435" s="376"/>
      <c r="I1435" s="376"/>
      <c r="J1435" s="376"/>
      <c r="K1435" s="376"/>
      <c r="L1435" s="376"/>
      <c r="M1435" s="376"/>
      <c r="N1435" s="376"/>
      <c r="O1435" s="376"/>
      <c r="P1435" s="376"/>
      <c r="Q1435" s="376"/>
      <c r="R1435" s="376"/>
      <c r="S1435" s="376"/>
      <c r="T1435" s="376"/>
      <c r="U1435" s="376"/>
      <c r="V1435" s="376"/>
      <c r="W1435" s="376"/>
      <c r="X1435" s="376"/>
      <c r="Y1435" s="376"/>
    </row>
    <row r="1436" spans="2:31" x14ac:dyDescent="0.2">
      <c r="B1436" s="376" t="s">
        <v>1629</v>
      </c>
      <c r="C1436" s="376"/>
      <c r="D1436" s="376"/>
      <c r="E1436" s="376"/>
      <c r="F1436" s="376"/>
      <c r="G1436" s="376"/>
      <c r="H1436" s="376"/>
      <c r="I1436" s="376"/>
      <c r="J1436" s="376"/>
      <c r="K1436" s="376"/>
      <c r="L1436" s="376"/>
      <c r="M1436" s="376"/>
      <c r="N1436" s="376"/>
      <c r="O1436" s="376"/>
      <c r="P1436" s="376"/>
      <c r="Q1436" s="376"/>
      <c r="R1436" s="376"/>
      <c r="S1436" s="376"/>
      <c r="T1436" s="376"/>
      <c r="U1436" s="376"/>
      <c r="V1436" s="376"/>
      <c r="W1436" s="376"/>
      <c r="X1436" s="376"/>
      <c r="Y1436" s="376"/>
    </row>
    <row r="1437" spans="2:31" x14ac:dyDescent="0.2">
      <c r="B1437" s="376" t="s">
        <v>1630</v>
      </c>
      <c r="C1437" s="376"/>
      <c r="D1437" s="376"/>
      <c r="E1437" s="376"/>
      <c r="F1437" s="376"/>
      <c r="G1437" s="376"/>
      <c r="H1437" s="376"/>
      <c r="I1437" s="376"/>
      <c r="J1437" s="376"/>
      <c r="K1437" s="376"/>
      <c r="L1437" s="376"/>
      <c r="M1437" s="376"/>
      <c r="N1437" s="376"/>
      <c r="O1437" s="376"/>
      <c r="P1437" s="376"/>
      <c r="Q1437" s="376"/>
      <c r="R1437" s="376"/>
      <c r="S1437" s="376"/>
      <c r="T1437" s="376"/>
      <c r="U1437" s="376"/>
      <c r="V1437" s="376"/>
      <c r="W1437" s="376"/>
      <c r="X1437" s="376"/>
      <c r="Y1437" s="376"/>
    </row>
    <row r="1438" spans="2:31" x14ac:dyDescent="0.2">
      <c r="B1438" s="376" t="s">
        <v>1631</v>
      </c>
      <c r="C1438" s="376"/>
      <c r="D1438" s="376"/>
      <c r="E1438" s="376"/>
      <c r="F1438" s="376"/>
      <c r="G1438" s="376"/>
      <c r="H1438" s="376"/>
      <c r="I1438" s="376"/>
      <c r="J1438" s="376"/>
      <c r="K1438" s="376"/>
      <c r="L1438" s="376"/>
      <c r="M1438" s="376"/>
      <c r="N1438" s="376"/>
      <c r="O1438" s="376"/>
      <c r="P1438" s="376"/>
      <c r="Q1438" s="376"/>
      <c r="R1438" s="376"/>
      <c r="S1438" s="376"/>
      <c r="T1438" s="376"/>
      <c r="U1438" s="376"/>
      <c r="V1438" s="376"/>
      <c r="W1438" s="376"/>
      <c r="X1438" s="376"/>
      <c r="Y1438" s="376"/>
    </row>
    <row r="1439" spans="2:31" x14ac:dyDescent="0.2">
      <c r="B1439" s="376" t="s">
        <v>1632</v>
      </c>
      <c r="C1439" s="376"/>
      <c r="D1439" s="376"/>
      <c r="E1439" s="376"/>
      <c r="F1439" s="376"/>
      <c r="G1439" s="376"/>
      <c r="H1439" s="376"/>
      <c r="I1439" s="376"/>
      <c r="J1439" s="376"/>
      <c r="K1439" s="376"/>
      <c r="L1439" s="376"/>
      <c r="M1439" s="376"/>
      <c r="N1439" s="376"/>
      <c r="O1439" s="376"/>
      <c r="P1439" s="376"/>
      <c r="Q1439" s="376"/>
      <c r="R1439" s="376"/>
      <c r="S1439" s="376"/>
      <c r="T1439" s="376"/>
      <c r="U1439" s="376"/>
      <c r="V1439" s="376"/>
      <c r="W1439" s="376"/>
      <c r="X1439" s="376"/>
      <c r="Y1439" s="376"/>
    </row>
    <row r="1440" spans="2:31" x14ac:dyDescent="0.2">
      <c r="B1440" s="376" t="s">
        <v>1633</v>
      </c>
      <c r="C1440" s="376"/>
      <c r="D1440" s="376"/>
      <c r="E1440" s="376"/>
      <c r="F1440" s="376"/>
      <c r="G1440" s="376"/>
      <c r="H1440" s="376"/>
      <c r="I1440" s="376"/>
      <c r="J1440" s="376"/>
      <c r="K1440" s="376"/>
      <c r="L1440" s="376"/>
      <c r="M1440" s="376"/>
      <c r="N1440" s="376"/>
      <c r="O1440" s="376"/>
      <c r="P1440" s="376"/>
      <c r="Q1440" s="376"/>
      <c r="R1440" s="376"/>
      <c r="S1440" s="376"/>
      <c r="T1440" s="376"/>
      <c r="U1440" s="376"/>
      <c r="V1440" s="376"/>
      <c r="W1440" s="376"/>
      <c r="X1440" s="376"/>
      <c r="Y1440" s="376"/>
    </row>
    <row r="1441" spans="2:25" x14ac:dyDescent="0.2">
      <c r="B1441" s="376" t="s">
        <v>1634</v>
      </c>
      <c r="C1441" s="376"/>
      <c r="D1441" s="376"/>
      <c r="E1441" s="376"/>
      <c r="F1441" s="376"/>
      <c r="G1441" s="376"/>
      <c r="H1441" s="376"/>
      <c r="I1441" s="376"/>
      <c r="J1441" s="376"/>
      <c r="K1441" s="376"/>
      <c r="L1441" s="376"/>
      <c r="M1441" s="376"/>
      <c r="N1441" s="376"/>
      <c r="O1441" s="376"/>
      <c r="P1441" s="376"/>
      <c r="Q1441" s="376"/>
      <c r="R1441" s="376"/>
      <c r="S1441" s="376"/>
      <c r="T1441" s="376"/>
      <c r="U1441" s="376"/>
      <c r="V1441" s="376"/>
      <c r="W1441" s="376"/>
      <c r="X1441" s="376"/>
      <c r="Y1441" s="376"/>
    </row>
    <row r="1442" spans="2:25" x14ac:dyDescent="0.2">
      <c r="B1442" s="376" t="s">
        <v>1635</v>
      </c>
      <c r="C1442" s="376"/>
      <c r="D1442" s="376"/>
      <c r="E1442" s="376"/>
      <c r="F1442" s="376"/>
      <c r="G1442" s="376"/>
      <c r="H1442" s="376"/>
      <c r="I1442" s="376"/>
      <c r="J1442" s="376"/>
      <c r="K1442" s="376"/>
      <c r="L1442" s="376"/>
      <c r="M1442" s="376"/>
      <c r="N1442" s="376"/>
      <c r="O1442" s="376"/>
      <c r="P1442" s="376"/>
      <c r="Q1442" s="376"/>
      <c r="R1442" s="376"/>
      <c r="S1442" s="376"/>
      <c r="T1442" s="376"/>
      <c r="U1442" s="376"/>
      <c r="V1442" s="376"/>
      <c r="W1442" s="376"/>
      <c r="X1442" s="376"/>
      <c r="Y1442" s="376"/>
    </row>
    <row r="1443" spans="2:25" x14ac:dyDescent="0.2">
      <c r="B1443" s="376" t="s">
        <v>1636</v>
      </c>
      <c r="C1443" s="376"/>
      <c r="D1443" s="376"/>
      <c r="E1443" s="376"/>
      <c r="F1443" s="376"/>
      <c r="G1443" s="376"/>
      <c r="H1443" s="376"/>
      <c r="I1443" s="376"/>
      <c r="J1443" s="376"/>
      <c r="K1443" s="376"/>
      <c r="L1443" s="376"/>
      <c r="M1443" s="376"/>
      <c r="N1443" s="376"/>
      <c r="O1443" s="376"/>
      <c r="P1443" s="376"/>
      <c r="Q1443" s="376"/>
      <c r="R1443" s="376"/>
      <c r="S1443" s="376"/>
      <c r="T1443" s="376"/>
      <c r="U1443" s="376"/>
      <c r="V1443" s="376"/>
      <c r="W1443" s="376"/>
      <c r="X1443" s="376"/>
      <c r="Y1443" s="376"/>
    </row>
    <row r="1444" spans="2:25" x14ac:dyDescent="0.2">
      <c r="B1444" s="376" t="s">
        <v>1637</v>
      </c>
      <c r="C1444" s="376"/>
      <c r="D1444" s="376"/>
      <c r="E1444" s="376"/>
      <c r="F1444" s="376"/>
      <c r="G1444" s="376"/>
      <c r="H1444" s="376"/>
      <c r="I1444" s="376"/>
      <c r="J1444" s="376"/>
      <c r="K1444" s="376"/>
      <c r="L1444" s="376"/>
      <c r="M1444" s="376"/>
      <c r="N1444" s="376"/>
      <c r="O1444" s="376"/>
      <c r="P1444" s="376"/>
      <c r="Q1444" s="376"/>
      <c r="R1444" s="376"/>
      <c r="S1444" s="376"/>
      <c r="T1444" s="376"/>
      <c r="U1444" s="376"/>
      <c r="V1444" s="376"/>
      <c r="W1444" s="376"/>
      <c r="X1444" s="376"/>
      <c r="Y1444" s="376"/>
    </row>
    <row r="1445" spans="2:25" x14ac:dyDescent="0.2">
      <c r="B1445" s="376" t="s">
        <v>1638</v>
      </c>
      <c r="C1445" s="376"/>
      <c r="D1445" s="376"/>
      <c r="E1445" s="376"/>
      <c r="F1445" s="376"/>
      <c r="G1445" s="376"/>
      <c r="H1445" s="376"/>
      <c r="I1445" s="376"/>
      <c r="J1445" s="376"/>
      <c r="K1445" s="376"/>
      <c r="L1445" s="376"/>
      <c r="M1445" s="376"/>
      <c r="N1445" s="376"/>
      <c r="O1445" s="376"/>
      <c r="P1445" s="376"/>
      <c r="Q1445" s="376"/>
      <c r="R1445" s="376"/>
      <c r="S1445" s="376"/>
      <c r="T1445" s="376"/>
      <c r="U1445" s="376"/>
      <c r="V1445" s="376"/>
      <c r="W1445" s="376"/>
      <c r="X1445" s="376"/>
      <c r="Y1445" s="376"/>
    </row>
    <row r="1446" spans="2:25" x14ac:dyDescent="0.2">
      <c r="B1446" s="376" t="s">
        <v>1639</v>
      </c>
      <c r="C1446" s="376"/>
      <c r="D1446" s="376"/>
      <c r="E1446" s="376"/>
      <c r="F1446" s="376"/>
      <c r="G1446" s="376"/>
      <c r="H1446" s="376"/>
      <c r="I1446" s="376"/>
      <c r="J1446" s="376"/>
      <c r="K1446" s="376"/>
      <c r="L1446" s="376"/>
      <c r="M1446" s="376"/>
      <c r="N1446" s="376"/>
      <c r="O1446" s="376"/>
      <c r="P1446" s="376"/>
      <c r="Q1446" s="376"/>
      <c r="R1446" s="376"/>
      <c r="S1446" s="376"/>
      <c r="T1446" s="376"/>
      <c r="U1446" s="376"/>
      <c r="V1446" s="376"/>
      <c r="W1446" s="376"/>
      <c r="X1446" s="376"/>
      <c r="Y1446" s="376"/>
    </row>
    <row r="1447" spans="2:25" x14ac:dyDescent="0.2">
      <c r="B1447" s="376" t="s">
        <v>1640</v>
      </c>
      <c r="C1447" s="376"/>
      <c r="D1447" s="376"/>
      <c r="E1447" s="376"/>
      <c r="F1447" s="376"/>
      <c r="G1447" s="376"/>
      <c r="H1447" s="376"/>
      <c r="I1447" s="376"/>
      <c r="J1447" s="376"/>
      <c r="K1447" s="376"/>
      <c r="L1447" s="376"/>
      <c r="M1447" s="376"/>
      <c r="N1447" s="376"/>
      <c r="O1447" s="376"/>
      <c r="P1447" s="376"/>
      <c r="Q1447" s="376"/>
      <c r="R1447" s="376"/>
      <c r="S1447" s="376"/>
      <c r="T1447" s="376"/>
      <c r="U1447" s="376"/>
      <c r="V1447" s="376"/>
      <c r="W1447" s="376"/>
      <c r="X1447" s="376"/>
      <c r="Y1447" s="376"/>
    </row>
    <row r="1448" spans="2:25" x14ac:dyDescent="0.2">
      <c r="B1448" s="376" t="s">
        <v>1641</v>
      </c>
      <c r="C1448" s="376"/>
      <c r="D1448" s="376"/>
      <c r="E1448" s="376"/>
      <c r="F1448" s="376"/>
      <c r="G1448" s="376"/>
      <c r="H1448" s="376"/>
      <c r="I1448" s="376"/>
      <c r="J1448" s="376"/>
      <c r="K1448" s="376"/>
      <c r="L1448" s="376"/>
      <c r="M1448" s="376"/>
      <c r="N1448" s="376"/>
      <c r="O1448" s="376"/>
      <c r="P1448" s="376"/>
      <c r="Q1448" s="376"/>
      <c r="R1448" s="376"/>
      <c r="S1448" s="376"/>
      <c r="T1448" s="376"/>
      <c r="U1448" s="376"/>
      <c r="V1448" s="376"/>
      <c r="W1448" s="376"/>
      <c r="X1448" s="376"/>
      <c r="Y1448" s="376"/>
    </row>
    <row r="1449" spans="2:25" x14ac:dyDescent="0.2">
      <c r="B1449" s="376" t="s">
        <v>1642</v>
      </c>
      <c r="C1449" s="376"/>
      <c r="D1449" s="376"/>
      <c r="E1449" s="376"/>
      <c r="F1449" s="376"/>
      <c r="G1449" s="376"/>
      <c r="H1449" s="376"/>
      <c r="I1449" s="376"/>
      <c r="J1449" s="376"/>
      <c r="K1449" s="376"/>
      <c r="L1449" s="376"/>
      <c r="M1449" s="376"/>
      <c r="N1449" s="376"/>
      <c r="O1449" s="376"/>
      <c r="P1449" s="376"/>
      <c r="Q1449" s="376"/>
      <c r="R1449" s="376"/>
      <c r="S1449" s="376"/>
      <c r="T1449" s="376"/>
      <c r="U1449" s="376"/>
      <c r="V1449" s="376"/>
      <c r="W1449" s="376"/>
      <c r="X1449" s="376"/>
      <c r="Y1449" s="376"/>
    </row>
    <row r="1450" spans="2:25" x14ac:dyDescent="0.2">
      <c r="B1450" s="376" t="s">
        <v>1643</v>
      </c>
      <c r="C1450" s="376"/>
      <c r="D1450" s="376"/>
      <c r="E1450" s="376"/>
      <c r="F1450" s="376"/>
      <c r="G1450" s="376"/>
      <c r="H1450" s="376"/>
      <c r="I1450" s="376"/>
      <c r="J1450" s="376"/>
      <c r="K1450" s="376"/>
      <c r="L1450" s="376"/>
      <c r="M1450" s="376"/>
      <c r="N1450" s="376"/>
      <c r="O1450" s="376"/>
      <c r="P1450" s="376"/>
      <c r="Q1450" s="376"/>
      <c r="R1450" s="376"/>
      <c r="S1450" s="376"/>
      <c r="T1450" s="376"/>
      <c r="U1450" s="376"/>
      <c r="V1450" s="376"/>
      <c r="W1450" s="376"/>
      <c r="X1450" s="376"/>
      <c r="Y1450" s="376"/>
    </row>
    <row r="1451" spans="2:25" x14ac:dyDescent="0.2">
      <c r="B1451" s="376" t="s">
        <v>1644</v>
      </c>
      <c r="C1451" s="376"/>
      <c r="D1451" s="376"/>
      <c r="E1451" s="376"/>
      <c r="F1451" s="376"/>
      <c r="G1451" s="376"/>
      <c r="H1451" s="376"/>
      <c r="I1451" s="376"/>
      <c r="J1451" s="376"/>
      <c r="K1451" s="376"/>
      <c r="L1451" s="376"/>
      <c r="M1451" s="376"/>
      <c r="N1451" s="376"/>
      <c r="O1451" s="376"/>
      <c r="P1451" s="376"/>
      <c r="Q1451" s="376"/>
      <c r="R1451" s="376"/>
      <c r="S1451" s="376"/>
      <c r="T1451" s="376"/>
      <c r="U1451" s="376"/>
      <c r="V1451" s="376"/>
      <c r="W1451" s="376"/>
      <c r="X1451" s="376"/>
      <c r="Y1451" s="376"/>
    </row>
    <row r="1452" spans="2:25" x14ac:dyDescent="0.2">
      <c r="B1452" s="376" t="s">
        <v>1645</v>
      </c>
      <c r="C1452" s="376"/>
      <c r="D1452" s="376"/>
      <c r="E1452" s="376"/>
      <c r="F1452" s="376"/>
      <c r="G1452" s="376"/>
      <c r="H1452" s="376"/>
      <c r="I1452" s="376"/>
      <c r="J1452" s="376"/>
      <c r="K1452" s="376"/>
      <c r="L1452" s="376"/>
      <c r="M1452" s="376"/>
      <c r="N1452" s="376"/>
      <c r="O1452" s="376"/>
      <c r="P1452" s="376"/>
      <c r="Q1452" s="376"/>
      <c r="R1452" s="376"/>
      <c r="S1452" s="376"/>
      <c r="T1452" s="376"/>
      <c r="U1452" s="376"/>
      <c r="V1452" s="376"/>
      <c r="W1452" s="376"/>
      <c r="X1452" s="376"/>
      <c r="Y1452" s="376"/>
    </row>
    <row r="1453" spans="2:25" x14ac:dyDescent="0.2">
      <c r="B1453" s="376" t="s">
        <v>1646</v>
      </c>
      <c r="C1453" s="376"/>
      <c r="D1453" s="376"/>
      <c r="E1453" s="376"/>
      <c r="F1453" s="376"/>
      <c r="G1453" s="376"/>
      <c r="H1453" s="376"/>
      <c r="I1453" s="376"/>
      <c r="J1453" s="376"/>
      <c r="K1453" s="376"/>
      <c r="L1453" s="376"/>
      <c r="M1453" s="376"/>
      <c r="N1453" s="376"/>
      <c r="O1453" s="376"/>
      <c r="P1453" s="376"/>
      <c r="Q1453" s="376"/>
      <c r="R1453" s="376"/>
      <c r="S1453" s="376"/>
      <c r="T1453" s="376"/>
      <c r="U1453" s="376"/>
      <c r="V1453" s="376"/>
      <c r="W1453" s="376"/>
      <c r="X1453" s="376"/>
      <c r="Y1453" s="376"/>
    </row>
    <row r="1454" spans="2:25" x14ac:dyDescent="0.2">
      <c r="B1454" s="376" t="s">
        <v>1647</v>
      </c>
      <c r="C1454" s="376"/>
      <c r="D1454" s="376"/>
      <c r="E1454" s="376"/>
      <c r="F1454" s="376"/>
      <c r="G1454" s="376"/>
      <c r="H1454" s="376"/>
      <c r="I1454" s="376"/>
      <c r="J1454" s="376"/>
      <c r="K1454" s="376"/>
      <c r="L1454" s="376"/>
      <c r="M1454" s="376"/>
      <c r="N1454" s="376"/>
      <c r="O1454" s="376"/>
      <c r="P1454" s="376"/>
      <c r="Q1454" s="376"/>
      <c r="R1454" s="376"/>
      <c r="S1454" s="376"/>
      <c r="T1454" s="376"/>
      <c r="U1454" s="376"/>
      <c r="V1454" s="376"/>
      <c r="W1454" s="376"/>
      <c r="X1454" s="376"/>
      <c r="Y1454" s="376"/>
    </row>
    <row r="1455" spans="2:25" x14ac:dyDescent="0.2">
      <c r="B1455" s="376" t="s">
        <v>1648</v>
      </c>
      <c r="C1455" s="376"/>
      <c r="D1455" s="376"/>
      <c r="E1455" s="376"/>
      <c r="F1455" s="376"/>
      <c r="G1455" s="376"/>
      <c r="H1455" s="376"/>
      <c r="I1455" s="376"/>
      <c r="J1455" s="376"/>
      <c r="K1455" s="376"/>
      <c r="L1455" s="376"/>
      <c r="M1455" s="376"/>
      <c r="N1455" s="376"/>
      <c r="O1455" s="376"/>
      <c r="P1455" s="376"/>
      <c r="Q1455" s="376"/>
      <c r="R1455" s="376"/>
      <c r="S1455" s="376"/>
      <c r="T1455" s="376"/>
      <c r="U1455" s="376"/>
      <c r="V1455" s="376"/>
      <c r="W1455" s="376"/>
      <c r="X1455" s="376"/>
      <c r="Y1455" s="376"/>
    </row>
    <row r="1456" spans="2:25" x14ac:dyDescent="0.2">
      <c r="B1456" s="376" t="s">
        <v>1649</v>
      </c>
      <c r="C1456" s="376"/>
      <c r="D1456" s="376"/>
      <c r="E1456" s="376"/>
      <c r="F1456" s="376"/>
      <c r="G1456" s="376"/>
      <c r="H1456" s="376"/>
      <c r="I1456" s="376"/>
      <c r="J1456" s="376"/>
      <c r="K1456" s="376"/>
      <c r="L1456" s="376"/>
      <c r="M1456" s="376"/>
      <c r="N1456" s="376"/>
      <c r="O1456" s="376"/>
      <c r="P1456" s="376"/>
      <c r="Q1456" s="376"/>
      <c r="R1456" s="376"/>
      <c r="S1456" s="376"/>
      <c r="T1456" s="376"/>
      <c r="U1456" s="376"/>
      <c r="V1456" s="376"/>
      <c r="W1456" s="376"/>
      <c r="X1456" s="376"/>
      <c r="Y1456" s="376"/>
    </row>
    <row r="1457" spans="2:25" x14ac:dyDescent="0.2">
      <c r="B1457" s="376" t="s">
        <v>1650</v>
      </c>
      <c r="C1457" s="376"/>
      <c r="D1457" s="376"/>
      <c r="E1457" s="376"/>
      <c r="F1457" s="376"/>
      <c r="G1457" s="376"/>
      <c r="H1457" s="376"/>
      <c r="I1457" s="376"/>
      <c r="J1457" s="376"/>
      <c r="K1457" s="376"/>
      <c r="L1457" s="376"/>
      <c r="M1457" s="376"/>
      <c r="N1457" s="376"/>
      <c r="O1457" s="376"/>
      <c r="P1457" s="376"/>
      <c r="Q1457" s="376"/>
      <c r="R1457" s="376"/>
      <c r="S1457" s="376"/>
      <c r="T1457" s="376"/>
      <c r="U1457" s="376"/>
      <c r="V1457" s="376"/>
      <c r="W1457" s="376"/>
      <c r="X1457" s="376"/>
      <c r="Y1457" s="376"/>
    </row>
    <row r="1458" spans="2:25" x14ac:dyDescent="0.2">
      <c r="B1458" s="376" t="s">
        <v>1651</v>
      </c>
      <c r="C1458" s="376"/>
      <c r="D1458" s="376"/>
      <c r="E1458" s="376"/>
      <c r="F1458" s="376"/>
      <c r="G1458" s="376"/>
      <c r="H1458" s="376"/>
      <c r="I1458" s="376"/>
      <c r="J1458" s="376"/>
      <c r="K1458" s="376"/>
      <c r="L1458" s="376"/>
      <c r="M1458" s="376"/>
      <c r="N1458" s="376"/>
      <c r="O1458" s="376"/>
      <c r="P1458" s="376"/>
      <c r="Q1458" s="376"/>
      <c r="R1458" s="376"/>
      <c r="S1458" s="376"/>
      <c r="T1458" s="376"/>
      <c r="U1458" s="376"/>
      <c r="V1458" s="376"/>
      <c r="W1458" s="376"/>
      <c r="X1458" s="376"/>
      <c r="Y1458" s="376"/>
    </row>
    <row r="1459" spans="2:25" x14ac:dyDescent="0.2">
      <c r="B1459" s="376" t="s">
        <v>1652</v>
      </c>
      <c r="C1459" s="376"/>
      <c r="D1459" s="376"/>
      <c r="E1459" s="376"/>
      <c r="F1459" s="376"/>
      <c r="G1459" s="376"/>
      <c r="H1459" s="376"/>
      <c r="I1459" s="376"/>
      <c r="J1459" s="376"/>
      <c r="K1459" s="376"/>
      <c r="L1459" s="376"/>
      <c r="M1459" s="376"/>
      <c r="N1459" s="376"/>
      <c r="O1459" s="376"/>
      <c r="P1459" s="376"/>
      <c r="Q1459" s="376"/>
      <c r="R1459" s="376"/>
      <c r="S1459" s="376"/>
      <c r="T1459" s="376"/>
      <c r="U1459" s="376"/>
      <c r="V1459" s="376"/>
      <c r="W1459" s="376"/>
      <c r="X1459" s="376"/>
      <c r="Y1459" s="376"/>
    </row>
    <row r="1460" spans="2:25" x14ac:dyDescent="0.2">
      <c r="B1460" s="376" t="s">
        <v>1653</v>
      </c>
      <c r="C1460" s="376"/>
      <c r="D1460" s="376"/>
      <c r="E1460" s="376"/>
      <c r="F1460" s="376"/>
      <c r="G1460" s="376"/>
      <c r="H1460" s="376"/>
      <c r="I1460" s="376"/>
      <c r="J1460" s="376"/>
      <c r="K1460" s="376"/>
      <c r="L1460" s="376"/>
      <c r="M1460" s="376"/>
      <c r="N1460" s="376"/>
      <c r="O1460" s="376"/>
      <c r="P1460" s="376"/>
      <c r="Q1460" s="376"/>
      <c r="R1460" s="376"/>
      <c r="S1460" s="376"/>
      <c r="T1460" s="376"/>
      <c r="U1460" s="376"/>
      <c r="V1460" s="376"/>
      <c r="W1460" s="376"/>
      <c r="X1460" s="376"/>
      <c r="Y1460" s="376"/>
    </row>
    <row r="1461" spans="2:25" x14ac:dyDescent="0.2">
      <c r="B1461" s="376" t="s">
        <v>1654</v>
      </c>
      <c r="C1461" s="376"/>
      <c r="D1461" s="376"/>
      <c r="E1461" s="376"/>
      <c r="F1461" s="376"/>
      <c r="G1461" s="376"/>
      <c r="H1461" s="376"/>
      <c r="I1461" s="376"/>
      <c r="J1461" s="376"/>
      <c r="K1461" s="376"/>
      <c r="L1461" s="376"/>
      <c r="M1461" s="376"/>
      <c r="N1461" s="376"/>
      <c r="O1461" s="376"/>
      <c r="P1461" s="376"/>
      <c r="Q1461" s="376"/>
      <c r="R1461" s="376"/>
      <c r="S1461" s="376"/>
      <c r="T1461" s="376"/>
      <c r="U1461" s="376"/>
      <c r="V1461" s="376"/>
      <c r="W1461" s="376"/>
      <c r="X1461" s="376"/>
      <c r="Y1461" s="376"/>
    </row>
    <row r="1462" spans="2:25" x14ac:dyDescent="0.2">
      <c r="B1462" s="376" t="s">
        <v>1655</v>
      </c>
      <c r="C1462" s="376"/>
      <c r="D1462" s="376"/>
      <c r="E1462" s="376"/>
      <c r="F1462" s="376"/>
      <c r="G1462" s="376"/>
      <c r="H1462" s="376"/>
      <c r="I1462" s="376"/>
      <c r="J1462" s="376"/>
      <c r="K1462" s="376"/>
      <c r="L1462" s="376"/>
      <c r="M1462" s="376"/>
      <c r="N1462" s="376"/>
      <c r="O1462" s="376"/>
      <c r="P1462" s="376"/>
      <c r="Q1462" s="376"/>
      <c r="R1462" s="376"/>
      <c r="S1462" s="376"/>
      <c r="T1462" s="376"/>
      <c r="U1462" s="376"/>
      <c r="V1462" s="376"/>
      <c r="W1462" s="376"/>
      <c r="X1462" s="376"/>
      <c r="Y1462" s="376"/>
    </row>
    <row r="1463" spans="2:25" x14ac:dyDescent="0.2">
      <c r="B1463" s="376" t="s">
        <v>1656</v>
      </c>
      <c r="C1463" s="376"/>
      <c r="D1463" s="376"/>
      <c r="E1463" s="376"/>
      <c r="F1463" s="376"/>
      <c r="G1463" s="376"/>
      <c r="H1463" s="376"/>
      <c r="I1463" s="376"/>
      <c r="J1463" s="376"/>
      <c r="K1463" s="376"/>
      <c r="L1463" s="376"/>
      <c r="M1463" s="376"/>
      <c r="N1463" s="376"/>
      <c r="O1463" s="376"/>
      <c r="P1463" s="376"/>
      <c r="Q1463" s="376"/>
      <c r="R1463" s="376"/>
      <c r="S1463" s="376"/>
      <c r="T1463" s="376"/>
      <c r="U1463" s="376"/>
      <c r="V1463" s="376"/>
      <c r="W1463" s="376"/>
      <c r="X1463" s="376"/>
      <c r="Y1463" s="376"/>
    </row>
    <row r="1464" spans="2:25" x14ac:dyDescent="0.2">
      <c r="B1464" s="376">
        <v>48</v>
      </c>
      <c r="C1464" s="376"/>
      <c r="D1464" s="376"/>
      <c r="E1464" s="376"/>
      <c r="F1464" s="376"/>
      <c r="G1464" s="376"/>
      <c r="H1464" s="376"/>
      <c r="I1464" s="376"/>
      <c r="J1464" s="376"/>
      <c r="K1464" s="376"/>
      <c r="L1464" s="376"/>
      <c r="M1464" s="376"/>
      <c r="N1464" s="376"/>
      <c r="O1464" s="376"/>
      <c r="P1464" s="376"/>
      <c r="Q1464" s="376"/>
      <c r="R1464" s="376"/>
      <c r="S1464" s="376"/>
      <c r="T1464" s="376"/>
      <c r="U1464" s="376"/>
      <c r="V1464" s="376"/>
      <c r="W1464" s="376"/>
      <c r="X1464" s="376"/>
      <c r="Y1464" s="376"/>
    </row>
    <row r="1465" spans="2:25" x14ac:dyDescent="0.2">
      <c r="B1465" s="376" t="s">
        <v>1657</v>
      </c>
      <c r="C1465" s="376"/>
      <c r="D1465" s="376"/>
      <c r="E1465" s="376"/>
      <c r="F1465" s="376"/>
      <c r="G1465" s="376"/>
      <c r="H1465" s="376"/>
      <c r="I1465" s="376"/>
      <c r="J1465" s="376"/>
      <c r="K1465" s="376"/>
      <c r="L1465" s="376"/>
      <c r="M1465" s="376"/>
      <c r="N1465" s="376"/>
      <c r="O1465" s="376"/>
      <c r="P1465" s="376"/>
      <c r="Q1465" s="376"/>
      <c r="R1465" s="376"/>
      <c r="S1465" s="376"/>
      <c r="T1465" s="376"/>
      <c r="U1465" s="376"/>
      <c r="V1465" s="376"/>
      <c r="W1465" s="376"/>
      <c r="X1465" s="376"/>
      <c r="Y1465" s="376"/>
    </row>
    <row r="1466" spans="2:25" x14ac:dyDescent="0.2">
      <c r="B1466" s="376" t="s">
        <v>1658</v>
      </c>
      <c r="C1466" s="376"/>
      <c r="D1466" s="376"/>
      <c r="E1466" s="376"/>
      <c r="F1466" s="376"/>
      <c r="G1466" s="376"/>
      <c r="H1466" s="376"/>
      <c r="I1466" s="376"/>
      <c r="J1466" s="376"/>
      <c r="K1466" s="376"/>
      <c r="L1466" s="376"/>
      <c r="M1466" s="376"/>
      <c r="N1466" s="376"/>
      <c r="O1466" s="376"/>
      <c r="P1466" s="376"/>
      <c r="Q1466" s="376"/>
      <c r="R1466" s="376"/>
      <c r="S1466" s="376"/>
      <c r="T1466" s="376"/>
      <c r="U1466" s="376"/>
      <c r="V1466" s="376"/>
      <c r="W1466" s="376"/>
      <c r="X1466" s="376"/>
      <c r="Y1466" s="376"/>
    </row>
    <row r="1467" spans="2:25" x14ac:dyDescent="0.2">
      <c r="B1467" s="376" t="s">
        <v>1659</v>
      </c>
      <c r="C1467" s="376"/>
      <c r="D1467" s="376"/>
      <c r="E1467" s="376"/>
      <c r="F1467" s="376"/>
      <c r="G1467" s="376"/>
      <c r="H1467" s="376"/>
      <c r="I1467" s="376"/>
      <c r="J1467" s="376"/>
      <c r="K1467" s="376"/>
      <c r="L1467" s="376"/>
      <c r="M1467" s="376"/>
      <c r="N1467" s="376"/>
      <c r="O1467" s="376"/>
      <c r="P1467" s="376"/>
      <c r="Q1467" s="376"/>
      <c r="R1467" s="376"/>
      <c r="S1467" s="376"/>
      <c r="T1467" s="376"/>
      <c r="U1467" s="376"/>
      <c r="V1467" s="376"/>
      <c r="W1467" s="376"/>
      <c r="X1467" s="376"/>
      <c r="Y1467" s="376"/>
    </row>
    <row r="1468" spans="2:25" x14ac:dyDescent="0.2">
      <c r="B1468" s="376" t="s">
        <v>1660</v>
      </c>
      <c r="C1468" s="376"/>
      <c r="D1468" s="376"/>
      <c r="E1468" s="376"/>
      <c r="F1468" s="376"/>
      <c r="G1468" s="376"/>
      <c r="H1468" s="376"/>
      <c r="I1468" s="376"/>
      <c r="J1468" s="376"/>
      <c r="K1468" s="376"/>
      <c r="L1468" s="376"/>
      <c r="M1468" s="376"/>
      <c r="N1468" s="376"/>
      <c r="O1468" s="376"/>
      <c r="P1468" s="376"/>
      <c r="Q1468" s="376"/>
      <c r="R1468" s="376"/>
      <c r="S1468" s="376"/>
      <c r="T1468" s="376"/>
      <c r="U1468" s="376"/>
      <c r="V1468" s="376"/>
      <c r="W1468" s="376"/>
      <c r="X1468" s="376"/>
      <c r="Y1468" s="376"/>
    </row>
    <row r="1469" spans="2:25" x14ac:dyDescent="0.2">
      <c r="B1469" s="376" t="s">
        <v>1661</v>
      </c>
      <c r="C1469" s="376"/>
      <c r="D1469" s="376"/>
      <c r="E1469" s="376"/>
      <c r="F1469" s="376"/>
      <c r="G1469" s="376"/>
      <c r="H1469" s="376"/>
      <c r="I1469" s="376"/>
      <c r="J1469" s="376"/>
      <c r="K1469" s="376"/>
      <c r="L1469" s="376"/>
      <c r="M1469" s="376"/>
      <c r="N1469" s="376"/>
      <c r="O1469" s="376"/>
      <c r="P1469" s="376"/>
      <c r="Q1469" s="376"/>
      <c r="R1469" s="376"/>
      <c r="S1469" s="376"/>
      <c r="T1469" s="376"/>
      <c r="U1469" s="376"/>
      <c r="V1469" s="376"/>
      <c r="W1469" s="376"/>
      <c r="X1469" s="376"/>
      <c r="Y1469" s="376"/>
    </row>
    <row r="1470" spans="2:25" x14ac:dyDescent="0.2">
      <c r="B1470" s="376" t="s">
        <v>1662</v>
      </c>
      <c r="C1470" s="376"/>
      <c r="D1470" s="376"/>
      <c r="E1470" s="376"/>
      <c r="F1470" s="376"/>
      <c r="G1470" s="376"/>
      <c r="H1470" s="376"/>
      <c r="I1470" s="376"/>
      <c r="J1470" s="376"/>
      <c r="K1470" s="376"/>
      <c r="L1470" s="376"/>
      <c r="M1470" s="376"/>
      <c r="N1470" s="376"/>
      <c r="O1470" s="376"/>
      <c r="P1470" s="376"/>
      <c r="Q1470" s="376"/>
      <c r="R1470" s="376"/>
      <c r="S1470" s="376"/>
      <c r="T1470" s="376"/>
      <c r="U1470" s="376"/>
      <c r="V1470" s="376"/>
      <c r="W1470" s="376"/>
      <c r="X1470" s="376"/>
      <c r="Y1470" s="376"/>
    </row>
    <row r="1471" spans="2:25" x14ac:dyDescent="0.2">
      <c r="B1471" s="376" t="s">
        <v>1663</v>
      </c>
      <c r="C1471" s="376"/>
      <c r="D1471" s="376"/>
      <c r="E1471" s="376"/>
      <c r="F1471" s="376"/>
      <c r="G1471" s="376"/>
      <c r="H1471" s="376"/>
      <c r="I1471" s="376"/>
      <c r="J1471" s="376"/>
      <c r="K1471" s="376"/>
      <c r="L1471" s="376"/>
      <c r="M1471" s="376"/>
      <c r="N1471" s="376"/>
      <c r="O1471" s="376"/>
      <c r="P1471" s="376"/>
      <c r="Q1471" s="376"/>
      <c r="R1471" s="376"/>
      <c r="S1471" s="376"/>
      <c r="T1471" s="376"/>
      <c r="U1471" s="376"/>
      <c r="V1471" s="376"/>
      <c r="W1471" s="376"/>
      <c r="X1471" s="376"/>
      <c r="Y1471" s="376"/>
    </row>
    <row r="1472" spans="2:25" x14ac:dyDescent="0.2">
      <c r="B1472" s="376" t="s">
        <v>1664</v>
      </c>
      <c r="C1472" s="376"/>
      <c r="D1472" s="376"/>
      <c r="E1472" s="376"/>
      <c r="F1472" s="376"/>
      <c r="G1472" s="376"/>
      <c r="H1472" s="376"/>
      <c r="I1472" s="376"/>
      <c r="J1472" s="376"/>
      <c r="K1472" s="376"/>
      <c r="L1472" s="376"/>
      <c r="M1472" s="376"/>
      <c r="N1472" s="376"/>
      <c r="O1472" s="376"/>
      <c r="P1472" s="376"/>
      <c r="Q1472" s="376"/>
      <c r="R1472" s="376"/>
      <c r="S1472" s="376"/>
      <c r="T1472" s="376"/>
      <c r="U1472" s="376"/>
      <c r="V1472" s="376"/>
      <c r="W1472" s="376"/>
      <c r="X1472" s="376"/>
      <c r="Y1472" s="376"/>
    </row>
    <row r="1473" spans="2:25" x14ac:dyDescent="0.2">
      <c r="B1473" s="376" t="s">
        <v>1665</v>
      </c>
      <c r="C1473" s="376"/>
      <c r="D1473" s="376"/>
      <c r="E1473" s="376"/>
      <c r="F1473" s="376"/>
      <c r="G1473" s="376"/>
      <c r="H1473" s="376"/>
      <c r="I1473" s="376"/>
      <c r="J1473" s="376"/>
      <c r="K1473" s="376"/>
      <c r="L1473" s="376"/>
      <c r="M1473" s="376"/>
      <c r="N1473" s="376"/>
      <c r="O1473" s="376"/>
      <c r="P1473" s="376"/>
      <c r="Q1473" s="376"/>
      <c r="R1473" s="376"/>
      <c r="S1473" s="376"/>
      <c r="T1473" s="376"/>
      <c r="U1473" s="376"/>
      <c r="V1473" s="376"/>
      <c r="W1473" s="376"/>
      <c r="X1473" s="376"/>
      <c r="Y1473" s="376"/>
    </row>
    <row r="1474" spans="2:25" x14ac:dyDescent="0.2">
      <c r="B1474" s="376" t="s">
        <v>1666</v>
      </c>
      <c r="C1474" s="376"/>
      <c r="D1474" s="376"/>
      <c r="E1474" s="376"/>
      <c r="F1474" s="376"/>
      <c r="G1474" s="376"/>
      <c r="H1474" s="376"/>
      <c r="I1474" s="376"/>
      <c r="J1474" s="376"/>
      <c r="K1474" s="376"/>
      <c r="L1474" s="376"/>
      <c r="M1474" s="376"/>
      <c r="N1474" s="376"/>
      <c r="O1474" s="376"/>
      <c r="P1474" s="376"/>
      <c r="Q1474" s="376"/>
      <c r="R1474" s="376"/>
      <c r="S1474" s="376"/>
      <c r="T1474" s="376"/>
      <c r="U1474" s="376"/>
      <c r="V1474" s="376"/>
      <c r="W1474" s="376"/>
      <c r="X1474" s="376"/>
      <c r="Y1474" s="376"/>
    </row>
    <row r="1475" spans="2:25" x14ac:dyDescent="0.2">
      <c r="B1475" s="376" t="s">
        <v>1667</v>
      </c>
      <c r="C1475" s="376"/>
      <c r="D1475" s="376"/>
      <c r="E1475" s="376"/>
      <c r="F1475" s="376"/>
      <c r="G1475" s="376"/>
      <c r="H1475" s="376"/>
      <c r="I1475" s="376"/>
      <c r="J1475" s="376"/>
      <c r="K1475" s="376"/>
      <c r="L1475" s="376"/>
      <c r="M1475" s="376"/>
      <c r="N1475" s="376"/>
      <c r="O1475" s="376"/>
      <c r="P1475" s="376"/>
      <c r="Q1475" s="376"/>
      <c r="R1475" s="376"/>
      <c r="S1475" s="376"/>
      <c r="T1475" s="376"/>
      <c r="U1475" s="376"/>
      <c r="V1475" s="376"/>
      <c r="W1475" s="376"/>
      <c r="X1475" s="376"/>
      <c r="Y1475" s="376"/>
    </row>
    <row r="1476" spans="2:25" x14ac:dyDescent="0.2">
      <c r="B1476" s="376" t="s">
        <v>1668</v>
      </c>
      <c r="C1476" s="376"/>
      <c r="D1476" s="376"/>
      <c r="E1476" s="376"/>
      <c r="F1476" s="376"/>
      <c r="G1476" s="376"/>
      <c r="H1476" s="376"/>
      <c r="I1476" s="376"/>
      <c r="J1476" s="376"/>
      <c r="K1476" s="376"/>
      <c r="L1476" s="376"/>
      <c r="M1476" s="376"/>
      <c r="N1476" s="376"/>
      <c r="O1476" s="376"/>
      <c r="P1476" s="376"/>
      <c r="Q1476" s="376"/>
      <c r="R1476" s="376"/>
      <c r="S1476" s="376"/>
      <c r="T1476" s="376"/>
      <c r="U1476" s="376"/>
      <c r="V1476" s="376"/>
      <c r="W1476" s="376"/>
      <c r="X1476" s="376"/>
      <c r="Y1476" s="376"/>
    </row>
    <row r="1477" spans="2:25" x14ac:dyDescent="0.2">
      <c r="B1477" s="376" t="s">
        <v>1669</v>
      </c>
      <c r="C1477" s="376"/>
      <c r="D1477" s="376"/>
      <c r="E1477" s="376"/>
      <c r="F1477" s="376"/>
      <c r="G1477" s="376"/>
      <c r="H1477" s="376"/>
      <c r="I1477" s="376"/>
      <c r="J1477" s="376"/>
      <c r="K1477" s="376"/>
      <c r="L1477" s="376"/>
      <c r="M1477" s="376"/>
      <c r="N1477" s="376"/>
      <c r="O1477" s="376"/>
      <c r="P1477" s="376"/>
      <c r="Q1477" s="376"/>
      <c r="R1477" s="376"/>
      <c r="S1477" s="376"/>
      <c r="T1477" s="376"/>
      <c r="U1477" s="376"/>
      <c r="V1477" s="376"/>
      <c r="W1477" s="376"/>
      <c r="X1477" s="376"/>
      <c r="Y1477" s="376"/>
    </row>
    <row r="1478" spans="2:25" x14ac:dyDescent="0.2">
      <c r="B1478" s="376" t="s">
        <v>1670</v>
      </c>
      <c r="C1478" s="376"/>
      <c r="D1478" s="376"/>
      <c r="E1478" s="376"/>
      <c r="F1478" s="376"/>
      <c r="G1478" s="376"/>
      <c r="H1478" s="376"/>
      <c r="I1478" s="376"/>
      <c r="J1478" s="376"/>
      <c r="K1478" s="376"/>
      <c r="L1478" s="376"/>
      <c r="M1478" s="376"/>
      <c r="N1478" s="376"/>
      <c r="O1478" s="376"/>
      <c r="P1478" s="376"/>
      <c r="Q1478" s="376"/>
      <c r="R1478" s="376"/>
      <c r="S1478" s="376"/>
      <c r="T1478" s="376"/>
      <c r="U1478" s="376"/>
      <c r="V1478" s="376"/>
      <c r="W1478" s="376"/>
      <c r="X1478" s="376"/>
      <c r="Y1478" s="376"/>
    </row>
    <row r="1479" spans="2:25" x14ac:dyDescent="0.2">
      <c r="B1479" s="376" t="s">
        <v>1671</v>
      </c>
      <c r="C1479" s="376"/>
      <c r="D1479" s="376"/>
      <c r="E1479" s="376"/>
      <c r="F1479" s="376"/>
      <c r="G1479" s="376"/>
      <c r="H1479" s="376"/>
      <c r="I1479" s="376"/>
      <c r="J1479" s="376"/>
      <c r="K1479" s="376"/>
      <c r="L1479" s="376"/>
      <c r="M1479" s="376"/>
      <c r="N1479" s="376"/>
      <c r="O1479" s="376"/>
      <c r="P1479" s="376"/>
      <c r="Q1479" s="376"/>
      <c r="R1479" s="376"/>
      <c r="S1479" s="376"/>
      <c r="T1479" s="376"/>
      <c r="U1479" s="376"/>
      <c r="V1479" s="376"/>
      <c r="W1479" s="376"/>
      <c r="X1479" s="376"/>
      <c r="Y1479" s="376"/>
    </row>
    <row r="1480" spans="2:25" x14ac:dyDescent="0.2">
      <c r="B1480" s="376" t="s">
        <v>1672</v>
      </c>
      <c r="C1480" s="376"/>
      <c r="D1480" s="376"/>
      <c r="E1480" s="376"/>
      <c r="F1480" s="376"/>
      <c r="G1480" s="376"/>
      <c r="H1480" s="376"/>
      <c r="I1480" s="376"/>
      <c r="J1480" s="376"/>
      <c r="K1480" s="376"/>
      <c r="L1480" s="376"/>
      <c r="M1480" s="376"/>
      <c r="N1480" s="376"/>
      <c r="O1480" s="376"/>
      <c r="P1480" s="376"/>
      <c r="Q1480" s="376"/>
      <c r="R1480" s="376"/>
      <c r="S1480" s="376"/>
      <c r="T1480" s="376"/>
      <c r="U1480" s="376"/>
      <c r="V1480" s="376"/>
      <c r="W1480" s="376"/>
      <c r="X1480" s="376"/>
      <c r="Y1480" s="376"/>
    </row>
    <row r="1481" spans="2:25" x14ac:dyDescent="0.2">
      <c r="B1481" s="376" t="s">
        <v>1673</v>
      </c>
      <c r="C1481" s="376"/>
      <c r="D1481" s="376"/>
      <c r="E1481" s="376"/>
      <c r="F1481" s="376"/>
      <c r="G1481" s="376"/>
      <c r="H1481" s="376"/>
      <c r="I1481" s="376"/>
      <c r="J1481" s="376"/>
      <c r="K1481" s="376"/>
      <c r="L1481" s="376"/>
      <c r="M1481" s="376"/>
      <c r="N1481" s="376"/>
      <c r="O1481" s="376"/>
      <c r="P1481" s="376"/>
      <c r="Q1481" s="376"/>
      <c r="R1481" s="376"/>
      <c r="S1481" s="376"/>
      <c r="T1481" s="376"/>
      <c r="U1481" s="376"/>
      <c r="V1481" s="376"/>
      <c r="W1481" s="376"/>
      <c r="X1481" s="376"/>
      <c r="Y1481" s="376"/>
    </row>
    <row r="1482" spans="2:25" x14ac:dyDescent="0.2">
      <c r="B1482" s="376" t="s">
        <v>1674</v>
      </c>
      <c r="C1482" s="376"/>
      <c r="D1482" s="376"/>
      <c r="E1482" s="376"/>
      <c r="F1482" s="376"/>
      <c r="G1482" s="376"/>
      <c r="H1482" s="376"/>
      <c r="I1482" s="376"/>
      <c r="J1482" s="376"/>
      <c r="K1482" s="376"/>
      <c r="L1482" s="376"/>
      <c r="M1482" s="376"/>
      <c r="N1482" s="376"/>
      <c r="O1482" s="376"/>
      <c r="P1482" s="376"/>
      <c r="Q1482" s="376"/>
      <c r="R1482" s="376"/>
      <c r="S1482" s="376"/>
      <c r="T1482" s="376"/>
      <c r="U1482" s="376"/>
      <c r="V1482" s="376"/>
      <c r="W1482" s="376"/>
      <c r="X1482" s="376"/>
      <c r="Y1482" s="376"/>
    </row>
    <row r="1483" spans="2:25" x14ac:dyDescent="0.2">
      <c r="B1483" s="376">
        <v>49</v>
      </c>
      <c r="C1483" s="376"/>
      <c r="D1483" s="376"/>
      <c r="E1483" s="376"/>
      <c r="F1483" s="376"/>
      <c r="G1483" s="376"/>
      <c r="H1483" s="376"/>
      <c r="I1483" s="376"/>
      <c r="J1483" s="376"/>
      <c r="K1483" s="376"/>
      <c r="L1483" s="376"/>
      <c r="M1483" s="376"/>
      <c r="N1483" s="376"/>
      <c r="O1483" s="376"/>
      <c r="P1483" s="376"/>
      <c r="Q1483" s="376"/>
      <c r="R1483" s="376"/>
      <c r="S1483" s="376"/>
      <c r="T1483" s="376"/>
      <c r="U1483" s="376"/>
      <c r="V1483" s="376"/>
      <c r="W1483" s="376"/>
      <c r="X1483" s="376"/>
      <c r="Y1483" s="376"/>
    </row>
    <row r="1484" spans="2:25" x14ac:dyDescent="0.2">
      <c r="B1484" s="376" t="s">
        <v>1625</v>
      </c>
      <c r="C1484" s="376"/>
      <c r="D1484" s="376"/>
      <c r="E1484" s="376"/>
      <c r="F1484" s="376"/>
      <c r="G1484" s="376"/>
      <c r="H1484" s="376"/>
      <c r="I1484" s="376"/>
      <c r="J1484" s="376"/>
      <c r="K1484" s="376"/>
      <c r="L1484" s="376"/>
      <c r="M1484" s="376"/>
      <c r="N1484" s="376"/>
      <c r="O1484" s="376"/>
      <c r="P1484" s="376"/>
      <c r="Q1484" s="376"/>
      <c r="R1484" s="376"/>
      <c r="S1484" s="376"/>
      <c r="T1484" s="376"/>
      <c r="U1484" s="376"/>
      <c r="V1484" s="376"/>
      <c r="W1484" s="376"/>
      <c r="X1484" s="376"/>
      <c r="Y1484" s="376"/>
    </row>
    <row r="1485" spans="2:25" x14ac:dyDescent="0.2">
      <c r="B1485" s="376" t="s">
        <v>1675</v>
      </c>
      <c r="C1485" s="376"/>
      <c r="D1485" s="376"/>
      <c r="E1485" s="376"/>
      <c r="F1485" s="376"/>
      <c r="G1485" s="376"/>
      <c r="H1485" s="376"/>
      <c r="I1485" s="376"/>
      <c r="J1485" s="376"/>
      <c r="K1485" s="376"/>
      <c r="L1485" s="376"/>
      <c r="M1485" s="376"/>
      <c r="N1485" s="376"/>
      <c r="O1485" s="376"/>
      <c r="P1485" s="376"/>
      <c r="Q1485" s="376"/>
      <c r="R1485" s="376"/>
      <c r="S1485" s="376"/>
      <c r="T1485" s="376"/>
      <c r="U1485" s="376"/>
      <c r="V1485" s="376"/>
      <c r="W1485" s="376"/>
      <c r="X1485" s="376"/>
      <c r="Y1485" s="376"/>
    </row>
    <row r="1486" spans="2:25" x14ac:dyDescent="0.2">
      <c r="B1486" s="376" t="s">
        <v>1676</v>
      </c>
      <c r="C1486" s="376"/>
      <c r="D1486" s="376"/>
      <c r="E1486" s="376"/>
      <c r="F1486" s="376"/>
      <c r="G1486" s="376"/>
      <c r="H1486" s="376"/>
      <c r="I1486" s="376"/>
      <c r="J1486" s="376"/>
      <c r="K1486" s="376"/>
      <c r="L1486" s="376"/>
      <c r="M1486" s="376"/>
      <c r="N1486" s="376"/>
      <c r="O1486" s="376"/>
      <c r="P1486" s="376"/>
      <c r="Q1486" s="376"/>
      <c r="R1486" s="376"/>
      <c r="S1486" s="376"/>
      <c r="T1486" s="376"/>
      <c r="U1486" s="376"/>
      <c r="V1486" s="376"/>
      <c r="W1486" s="376"/>
      <c r="X1486" s="376"/>
      <c r="Y1486" s="376"/>
    </row>
    <row r="1487" spans="2:25" x14ac:dyDescent="0.2">
      <c r="B1487" s="376" t="s">
        <v>1677</v>
      </c>
      <c r="C1487" s="376"/>
      <c r="D1487" s="376"/>
      <c r="E1487" s="376"/>
      <c r="F1487" s="376"/>
      <c r="G1487" s="376"/>
      <c r="H1487" s="376"/>
      <c r="I1487" s="376"/>
      <c r="J1487" s="376"/>
      <c r="K1487" s="376"/>
      <c r="L1487" s="376"/>
      <c r="M1487" s="376"/>
      <c r="N1487" s="376"/>
      <c r="O1487" s="376"/>
      <c r="P1487" s="376"/>
      <c r="Q1487" s="376"/>
      <c r="R1487" s="376"/>
      <c r="S1487" s="376"/>
      <c r="T1487" s="376"/>
      <c r="U1487" s="376"/>
      <c r="V1487" s="376"/>
      <c r="W1487" s="376"/>
      <c r="X1487" s="376"/>
      <c r="Y1487" s="376"/>
    </row>
    <row r="1488" spans="2:25" x14ac:dyDescent="0.2">
      <c r="B1488" s="376" t="s">
        <v>1678</v>
      </c>
      <c r="C1488" s="376"/>
      <c r="D1488" s="376"/>
      <c r="E1488" s="376"/>
      <c r="F1488" s="376"/>
      <c r="G1488" s="376"/>
      <c r="H1488" s="376"/>
      <c r="I1488" s="376"/>
      <c r="J1488" s="376"/>
      <c r="K1488" s="376"/>
      <c r="L1488" s="376"/>
      <c r="M1488" s="376"/>
      <c r="N1488" s="376"/>
      <c r="O1488" s="376"/>
      <c r="P1488" s="376"/>
      <c r="Q1488" s="376"/>
      <c r="R1488" s="376"/>
      <c r="S1488" s="376"/>
      <c r="T1488" s="376"/>
      <c r="U1488" s="376"/>
      <c r="V1488" s="376"/>
      <c r="W1488" s="376"/>
      <c r="X1488" s="376"/>
      <c r="Y1488" s="376"/>
    </row>
    <row r="1489" spans="2:25" x14ac:dyDescent="0.2">
      <c r="B1489" s="376" t="s">
        <v>1679</v>
      </c>
      <c r="C1489" s="376"/>
      <c r="D1489" s="376"/>
      <c r="E1489" s="376"/>
      <c r="F1489" s="376"/>
      <c r="G1489" s="376"/>
      <c r="H1489" s="376"/>
      <c r="I1489" s="376"/>
      <c r="J1489" s="376"/>
      <c r="K1489" s="376"/>
      <c r="L1489" s="376"/>
      <c r="M1489" s="376"/>
      <c r="N1489" s="376"/>
      <c r="O1489" s="376"/>
      <c r="P1489" s="376"/>
      <c r="Q1489" s="376"/>
      <c r="R1489" s="376"/>
      <c r="S1489" s="376"/>
      <c r="T1489" s="376"/>
      <c r="U1489" s="376"/>
      <c r="V1489" s="376"/>
      <c r="W1489" s="376"/>
      <c r="X1489" s="376"/>
      <c r="Y1489" s="376"/>
    </row>
    <row r="1490" spans="2:25" x14ac:dyDescent="0.2">
      <c r="B1490" s="376" t="s">
        <v>1680</v>
      </c>
      <c r="C1490" s="376"/>
      <c r="D1490" s="376"/>
      <c r="E1490" s="376"/>
      <c r="F1490" s="376"/>
      <c r="G1490" s="376"/>
      <c r="H1490" s="376"/>
      <c r="I1490" s="376"/>
      <c r="J1490" s="376"/>
      <c r="K1490" s="376"/>
      <c r="L1490" s="376"/>
      <c r="M1490" s="376"/>
      <c r="N1490" s="376"/>
      <c r="O1490" s="376"/>
      <c r="P1490" s="376"/>
      <c r="Q1490" s="376"/>
      <c r="R1490" s="376"/>
      <c r="S1490" s="376"/>
      <c r="T1490" s="376"/>
      <c r="U1490" s="376"/>
      <c r="V1490" s="376"/>
      <c r="W1490" s="376"/>
      <c r="X1490" s="376"/>
      <c r="Y1490" s="376"/>
    </row>
    <row r="1491" spans="2:25" x14ac:dyDescent="0.2">
      <c r="B1491" s="376" t="s">
        <v>1681</v>
      </c>
      <c r="C1491" s="376"/>
      <c r="D1491" s="376"/>
      <c r="E1491" s="376"/>
      <c r="F1491" s="376"/>
      <c r="G1491" s="376"/>
      <c r="H1491" s="376"/>
      <c r="I1491" s="376"/>
      <c r="J1491" s="376"/>
      <c r="K1491" s="376"/>
      <c r="L1491" s="376"/>
      <c r="M1491" s="376"/>
      <c r="N1491" s="376"/>
      <c r="O1491" s="376"/>
      <c r="P1491" s="376"/>
      <c r="Q1491" s="376"/>
      <c r="R1491" s="376"/>
      <c r="S1491" s="376"/>
      <c r="T1491" s="376"/>
      <c r="U1491" s="376"/>
      <c r="V1491" s="376"/>
      <c r="W1491" s="376"/>
      <c r="X1491" s="376"/>
      <c r="Y1491" s="376"/>
    </row>
    <row r="1492" spans="2:25" x14ac:dyDescent="0.2">
      <c r="B1492" s="376" t="s">
        <v>1682</v>
      </c>
      <c r="C1492" s="376"/>
      <c r="D1492" s="376"/>
      <c r="E1492" s="376"/>
      <c r="F1492" s="376"/>
      <c r="G1492" s="376"/>
      <c r="H1492" s="376"/>
      <c r="I1492" s="376"/>
      <c r="J1492" s="376"/>
      <c r="K1492" s="376"/>
      <c r="L1492" s="376"/>
      <c r="M1492" s="376"/>
      <c r="N1492" s="376"/>
      <c r="O1492" s="376"/>
      <c r="P1492" s="376"/>
      <c r="Q1492" s="376"/>
      <c r="R1492" s="376"/>
      <c r="S1492" s="376"/>
      <c r="T1492" s="376"/>
      <c r="U1492" s="376"/>
      <c r="V1492" s="376"/>
      <c r="W1492" s="376"/>
      <c r="X1492" s="376"/>
      <c r="Y1492" s="376"/>
    </row>
    <row r="1493" spans="2:25" x14ac:dyDescent="0.2">
      <c r="B1493" s="376" t="s">
        <v>1683</v>
      </c>
      <c r="C1493" s="376"/>
      <c r="D1493" s="376"/>
      <c r="E1493" s="376"/>
      <c r="F1493" s="376"/>
      <c r="G1493" s="376"/>
      <c r="H1493" s="376"/>
      <c r="I1493" s="376"/>
      <c r="J1493" s="376"/>
      <c r="K1493" s="376"/>
      <c r="L1493" s="376"/>
      <c r="M1493" s="376"/>
      <c r="N1493" s="376"/>
      <c r="O1493" s="376"/>
      <c r="P1493" s="376"/>
      <c r="Q1493" s="376"/>
      <c r="R1493" s="376"/>
      <c r="S1493" s="376"/>
      <c r="T1493" s="376"/>
      <c r="U1493" s="376"/>
      <c r="V1493" s="376"/>
      <c r="W1493" s="376"/>
      <c r="X1493" s="376"/>
      <c r="Y1493" s="376"/>
    </row>
    <row r="1494" spans="2:25" x14ac:dyDescent="0.2">
      <c r="B1494" s="376" t="s">
        <v>1684</v>
      </c>
      <c r="C1494" s="376"/>
      <c r="D1494" s="376"/>
      <c r="E1494" s="376"/>
      <c r="F1494" s="376"/>
      <c r="G1494" s="376"/>
      <c r="H1494" s="376"/>
      <c r="I1494" s="376"/>
      <c r="J1494" s="376"/>
      <c r="K1494" s="376"/>
      <c r="L1494" s="376"/>
      <c r="M1494" s="376"/>
      <c r="N1494" s="376"/>
      <c r="O1494" s="376"/>
      <c r="P1494" s="376"/>
      <c r="Q1494" s="376"/>
      <c r="R1494" s="376"/>
      <c r="S1494" s="376"/>
      <c r="T1494" s="376"/>
      <c r="U1494" s="376"/>
      <c r="V1494" s="376"/>
      <c r="W1494" s="376"/>
      <c r="X1494" s="376"/>
      <c r="Y1494" s="376"/>
    </row>
    <row r="1495" spans="2:25" x14ac:dyDescent="0.2">
      <c r="B1495" s="376" t="s">
        <v>1685</v>
      </c>
      <c r="C1495" s="376"/>
      <c r="D1495" s="376"/>
      <c r="E1495" s="376"/>
      <c r="F1495" s="376"/>
      <c r="G1495" s="376"/>
      <c r="H1495" s="376"/>
      <c r="I1495" s="376"/>
      <c r="J1495" s="376"/>
      <c r="K1495" s="376"/>
      <c r="L1495" s="376"/>
      <c r="M1495" s="376"/>
      <c r="N1495" s="376"/>
      <c r="O1495" s="376"/>
      <c r="P1495" s="376"/>
      <c r="Q1495" s="376"/>
      <c r="R1495" s="376"/>
      <c r="S1495" s="376"/>
      <c r="T1495" s="376"/>
      <c r="U1495" s="376"/>
      <c r="V1495" s="376"/>
      <c r="W1495" s="376"/>
      <c r="X1495" s="376"/>
      <c r="Y1495" s="376"/>
    </row>
    <row r="1496" spans="2:25" x14ac:dyDescent="0.2">
      <c r="B1496" s="376" t="s">
        <v>1686</v>
      </c>
      <c r="C1496" s="376"/>
      <c r="D1496" s="376"/>
      <c r="E1496" s="376"/>
      <c r="F1496" s="376"/>
      <c r="G1496" s="376"/>
      <c r="H1496" s="376"/>
      <c r="I1496" s="376"/>
      <c r="J1496" s="376"/>
      <c r="K1496" s="376"/>
      <c r="L1496" s="376"/>
      <c r="M1496" s="376"/>
      <c r="N1496" s="376"/>
      <c r="O1496" s="376"/>
      <c r="P1496" s="376"/>
      <c r="Q1496" s="376"/>
      <c r="R1496" s="376"/>
      <c r="S1496" s="376"/>
      <c r="T1496" s="376"/>
      <c r="U1496" s="376"/>
      <c r="V1496" s="376"/>
      <c r="W1496" s="376"/>
      <c r="X1496" s="376"/>
      <c r="Y1496" s="376"/>
    </row>
    <row r="1497" spans="2:25" x14ac:dyDescent="0.2">
      <c r="B1497" s="376" t="s">
        <v>707</v>
      </c>
      <c r="C1497" s="376"/>
      <c r="D1497" s="376"/>
      <c r="E1497" s="376"/>
      <c r="F1497" s="376"/>
      <c r="G1497" s="376"/>
      <c r="H1497" s="376"/>
      <c r="I1497" s="376"/>
      <c r="J1497" s="376"/>
      <c r="K1497" s="376"/>
      <c r="L1497" s="376"/>
      <c r="M1497" s="376"/>
      <c r="N1497" s="376"/>
      <c r="O1497" s="376"/>
      <c r="P1497" s="376"/>
      <c r="Q1497" s="376"/>
      <c r="R1497" s="376"/>
      <c r="S1497" s="376"/>
      <c r="T1497" s="376"/>
      <c r="U1497" s="376"/>
      <c r="V1497" s="376"/>
      <c r="W1497" s="376"/>
      <c r="X1497" s="376"/>
      <c r="Y1497" s="376"/>
    </row>
    <row r="1498" spans="2:25" x14ac:dyDescent="0.2">
      <c r="B1498" s="376" t="s">
        <v>745</v>
      </c>
      <c r="C1498" s="376"/>
      <c r="D1498" s="376"/>
      <c r="E1498" s="376"/>
      <c r="F1498" s="376"/>
      <c r="G1498" s="376"/>
      <c r="H1498" s="376"/>
      <c r="I1498" s="376"/>
      <c r="J1498" s="376"/>
      <c r="K1498" s="376"/>
      <c r="L1498" s="376"/>
      <c r="M1498" s="376"/>
      <c r="N1498" s="376"/>
      <c r="O1498" s="376"/>
      <c r="P1498" s="376"/>
      <c r="Q1498" s="376"/>
      <c r="R1498" s="376"/>
      <c r="S1498" s="376"/>
      <c r="T1498" s="376"/>
      <c r="U1498" s="376"/>
      <c r="V1498" s="376"/>
      <c r="W1498" s="376"/>
      <c r="X1498" s="376"/>
      <c r="Y1498" s="376"/>
    </row>
    <row r="1499" spans="2:25" x14ac:dyDescent="0.2">
      <c r="B1499" s="376" t="s">
        <v>1687</v>
      </c>
      <c r="C1499" s="376"/>
      <c r="D1499" s="376"/>
      <c r="E1499" s="376"/>
      <c r="F1499" s="376"/>
      <c r="G1499" s="376"/>
      <c r="H1499" s="376"/>
      <c r="I1499" s="376"/>
      <c r="J1499" s="376"/>
      <c r="K1499" s="376"/>
      <c r="L1499" s="376"/>
      <c r="M1499" s="376"/>
      <c r="N1499" s="376"/>
      <c r="O1499" s="376"/>
      <c r="P1499" s="376"/>
      <c r="Q1499" s="376"/>
      <c r="R1499" s="376"/>
      <c r="S1499" s="376"/>
      <c r="T1499" s="376"/>
      <c r="U1499" s="376"/>
      <c r="V1499" s="376"/>
      <c r="W1499" s="376"/>
      <c r="X1499" s="376"/>
      <c r="Y1499" s="376"/>
    </row>
    <row r="1500" spans="2:25" x14ac:dyDescent="0.2">
      <c r="B1500" s="376" t="s">
        <v>1688</v>
      </c>
      <c r="C1500" s="376"/>
      <c r="D1500" s="376"/>
      <c r="E1500" s="376"/>
      <c r="F1500" s="376"/>
      <c r="G1500" s="376"/>
      <c r="H1500" s="376"/>
      <c r="I1500" s="376"/>
      <c r="J1500" s="376"/>
      <c r="K1500" s="376"/>
      <c r="L1500" s="376"/>
      <c r="M1500" s="376"/>
      <c r="N1500" s="376"/>
      <c r="O1500" s="376"/>
      <c r="P1500" s="376"/>
      <c r="Q1500" s="376"/>
      <c r="R1500" s="376"/>
      <c r="S1500" s="376"/>
      <c r="T1500" s="376"/>
      <c r="U1500" s="376"/>
      <c r="V1500" s="376"/>
      <c r="W1500" s="376"/>
      <c r="X1500" s="376"/>
      <c r="Y1500" s="376"/>
    </row>
    <row r="1501" spans="2:25" x14ac:dyDescent="0.2">
      <c r="B1501" s="376" t="s">
        <v>1689</v>
      </c>
      <c r="C1501" s="376"/>
      <c r="D1501" s="376"/>
      <c r="E1501" s="376"/>
      <c r="F1501" s="376"/>
      <c r="G1501" s="376"/>
      <c r="H1501" s="376"/>
      <c r="I1501" s="376"/>
      <c r="J1501" s="376"/>
      <c r="K1501" s="376"/>
      <c r="L1501" s="376"/>
      <c r="M1501" s="376"/>
      <c r="N1501" s="376"/>
      <c r="O1501" s="376"/>
      <c r="P1501" s="376"/>
      <c r="Q1501" s="376"/>
      <c r="R1501" s="376"/>
      <c r="S1501" s="376"/>
      <c r="T1501" s="376"/>
      <c r="U1501" s="376"/>
      <c r="V1501" s="376"/>
      <c r="W1501" s="376"/>
      <c r="X1501" s="376"/>
      <c r="Y1501" s="376"/>
    </row>
    <row r="1502" spans="2:25" x14ac:dyDescent="0.2">
      <c r="B1502" s="376" t="s">
        <v>1690</v>
      </c>
      <c r="C1502" s="376"/>
      <c r="D1502" s="376"/>
      <c r="E1502" s="376"/>
      <c r="F1502" s="376"/>
      <c r="G1502" s="376"/>
      <c r="H1502" s="376"/>
      <c r="I1502" s="376"/>
      <c r="J1502" s="376"/>
      <c r="K1502" s="376"/>
      <c r="L1502" s="376"/>
      <c r="M1502" s="376"/>
      <c r="N1502" s="376"/>
      <c r="O1502" s="376"/>
      <c r="P1502" s="376"/>
      <c r="Q1502" s="376"/>
      <c r="R1502" s="376"/>
      <c r="S1502" s="376"/>
      <c r="T1502" s="376"/>
      <c r="U1502" s="376"/>
      <c r="V1502" s="376"/>
      <c r="W1502" s="376"/>
      <c r="X1502" s="376"/>
      <c r="Y1502" s="376"/>
    </row>
    <row r="1503" spans="2:25" x14ac:dyDescent="0.2">
      <c r="B1503" s="376" t="s">
        <v>1691</v>
      </c>
      <c r="C1503" s="376"/>
      <c r="D1503" s="376"/>
      <c r="E1503" s="376"/>
      <c r="F1503" s="376"/>
      <c r="G1503" s="376"/>
      <c r="H1503" s="376"/>
      <c r="I1503" s="376"/>
      <c r="J1503" s="376"/>
      <c r="K1503" s="376"/>
      <c r="L1503" s="376"/>
      <c r="M1503" s="376"/>
      <c r="N1503" s="376"/>
      <c r="O1503" s="376"/>
      <c r="P1503" s="376"/>
      <c r="Q1503" s="376"/>
      <c r="R1503" s="376"/>
      <c r="S1503" s="376"/>
      <c r="T1503" s="376"/>
      <c r="U1503" s="376"/>
      <c r="V1503" s="376"/>
      <c r="W1503" s="376"/>
      <c r="X1503" s="376"/>
      <c r="Y1503" s="376"/>
    </row>
    <row r="1504" spans="2:25" x14ac:dyDescent="0.2">
      <c r="B1504" s="376" t="s">
        <v>1692</v>
      </c>
      <c r="C1504" s="376"/>
      <c r="D1504" s="376"/>
      <c r="E1504" s="376"/>
      <c r="F1504" s="376"/>
      <c r="G1504" s="376"/>
      <c r="H1504" s="376"/>
      <c r="I1504" s="376"/>
      <c r="J1504" s="376"/>
      <c r="K1504" s="376"/>
      <c r="L1504" s="376"/>
      <c r="M1504" s="376"/>
      <c r="N1504" s="376"/>
      <c r="O1504" s="376"/>
      <c r="P1504" s="376"/>
      <c r="Q1504" s="376"/>
      <c r="R1504" s="376"/>
      <c r="S1504" s="376"/>
      <c r="T1504" s="376"/>
      <c r="U1504" s="376"/>
      <c r="V1504" s="376"/>
      <c r="W1504" s="376"/>
      <c r="X1504" s="376"/>
      <c r="Y1504" s="376"/>
    </row>
    <row r="1505" spans="2:25" x14ac:dyDescent="0.2">
      <c r="B1505" s="376">
        <v>50</v>
      </c>
      <c r="C1505" s="376"/>
      <c r="D1505" s="376"/>
      <c r="E1505" s="376"/>
      <c r="F1505" s="376"/>
      <c r="G1505" s="376"/>
      <c r="H1505" s="376"/>
      <c r="I1505" s="376"/>
      <c r="J1505" s="376"/>
      <c r="K1505" s="376"/>
      <c r="L1505" s="376"/>
      <c r="M1505" s="376"/>
      <c r="N1505" s="376"/>
      <c r="O1505" s="376"/>
      <c r="P1505" s="376"/>
      <c r="Q1505" s="376"/>
      <c r="R1505" s="376"/>
      <c r="S1505" s="376"/>
      <c r="T1505" s="376"/>
      <c r="U1505" s="376"/>
      <c r="V1505" s="376"/>
      <c r="W1505" s="376"/>
      <c r="X1505" s="376"/>
      <c r="Y1505" s="376"/>
    </row>
    <row r="1506" spans="2:25" x14ac:dyDescent="0.2">
      <c r="B1506" s="376" t="s">
        <v>1625</v>
      </c>
      <c r="C1506" s="376"/>
      <c r="D1506" s="376"/>
      <c r="E1506" s="376"/>
      <c r="F1506" s="376"/>
      <c r="G1506" s="376"/>
      <c r="H1506" s="376"/>
      <c r="I1506" s="376"/>
      <c r="J1506" s="376"/>
      <c r="K1506" s="376"/>
      <c r="L1506" s="376"/>
      <c r="M1506" s="376"/>
      <c r="N1506" s="376"/>
      <c r="O1506" s="376"/>
      <c r="P1506" s="376"/>
      <c r="Q1506" s="376"/>
      <c r="R1506" s="376"/>
      <c r="S1506" s="376"/>
      <c r="T1506" s="376"/>
      <c r="U1506" s="376"/>
      <c r="V1506" s="376"/>
      <c r="W1506" s="376"/>
      <c r="X1506" s="376"/>
      <c r="Y1506" s="376"/>
    </row>
    <row r="1507" spans="2:25" x14ac:dyDescent="0.2">
      <c r="B1507" s="376" t="s">
        <v>1693</v>
      </c>
      <c r="C1507" s="376"/>
      <c r="D1507" s="376"/>
      <c r="E1507" s="376"/>
      <c r="F1507" s="376"/>
      <c r="G1507" s="376"/>
      <c r="H1507" s="376"/>
      <c r="I1507" s="376"/>
      <c r="J1507" s="376"/>
      <c r="K1507" s="376"/>
      <c r="L1507" s="376"/>
      <c r="M1507" s="376"/>
      <c r="N1507" s="376"/>
      <c r="O1507" s="376"/>
      <c r="P1507" s="376"/>
      <c r="Q1507" s="376"/>
      <c r="R1507" s="376"/>
      <c r="S1507" s="376"/>
      <c r="T1507" s="376"/>
      <c r="U1507" s="376"/>
      <c r="V1507" s="376"/>
      <c r="W1507" s="376"/>
      <c r="X1507" s="376"/>
      <c r="Y1507" s="376"/>
    </row>
    <row r="1508" spans="2:25" x14ac:dyDescent="0.2">
      <c r="B1508" s="376" t="s">
        <v>1694</v>
      </c>
      <c r="C1508" s="376"/>
      <c r="D1508" s="376"/>
      <c r="E1508" s="376"/>
      <c r="F1508" s="376"/>
      <c r="G1508" s="376"/>
      <c r="H1508" s="376"/>
      <c r="I1508" s="376"/>
      <c r="J1508" s="376"/>
      <c r="K1508" s="376"/>
      <c r="L1508" s="376"/>
      <c r="M1508" s="376"/>
      <c r="N1508" s="376"/>
      <c r="O1508" s="376"/>
      <c r="P1508" s="376"/>
      <c r="Q1508" s="376"/>
      <c r="R1508" s="376"/>
      <c r="S1508" s="376"/>
      <c r="T1508" s="376"/>
      <c r="U1508" s="376"/>
      <c r="V1508" s="376"/>
      <c r="W1508" s="376"/>
      <c r="X1508" s="376"/>
      <c r="Y1508" s="376"/>
    </row>
    <row r="1509" spans="2:25" x14ac:dyDescent="0.2">
      <c r="B1509" s="376" t="s">
        <v>1695</v>
      </c>
      <c r="C1509" s="376"/>
      <c r="D1509" s="376"/>
      <c r="E1509" s="376"/>
      <c r="F1509" s="376"/>
      <c r="G1509" s="376"/>
      <c r="H1509" s="376"/>
      <c r="I1509" s="376"/>
      <c r="J1509" s="376"/>
      <c r="K1509" s="376"/>
      <c r="L1509" s="376"/>
      <c r="M1509" s="376"/>
      <c r="N1509" s="376"/>
      <c r="O1509" s="376"/>
      <c r="P1509" s="376"/>
      <c r="Q1509" s="376"/>
      <c r="R1509" s="376"/>
      <c r="S1509" s="376"/>
      <c r="T1509" s="376"/>
      <c r="U1509" s="376"/>
      <c r="V1509" s="376"/>
      <c r="W1509" s="376"/>
      <c r="X1509" s="376"/>
      <c r="Y1509" s="376"/>
    </row>
    <row r="1510" spans="2:25" x14ac:dyDescent="0.2">
      <c r="B1510" s="376" t="s">
        <v>1696</v>
      </c>
      <c r="C1510" s="376"/>
      <c r="D1510" s="376"/>
      <c r="E1510" s="376"/>
      <c r="F1510" s="376"/>
      <c r="G1510" s="376"/>
      <c r="H1510" s="376"/>
      <c r="I1510" s="376"/>
      <c r="J1510" s="376"/>
      <c r="K1510" s="376"/>
      <c r="L1510" s="376"/>
      <c r="M1510" s="376"/>
      <c r="N1510" s="376"/>
      <c r="O1510" s="376"/>
      <c r="P1510" s="376"/>
      <c r="Q1510" s="376"/>
      <c r="R1510" s="376"/>
      <c r="S1510" s="376"/>
      <c r="T1510" s="376"/>
      <c r="U1510" s="376"/>
      <c r="V1510" s="376"/>
      <c r="W1510" s="376"/>
      <c r="X1510" s="376"/>
      <c r="Y1510" s="376"/>
    </row>
    <row r="1511" spans="2:25" x14ac:dyDescent="0.2">
      <c r="B1511" s="376" t="s">
        <v>1697</v>
      </c>
      <c r="C1511" s="376"/>
      <c r="D1511" s="376"/>
      <c r="E1511" s="376"/>
      <c r="F1511" s="376"/>
      <c r="G1511" s="376"/>
      <c r="H1511" s="376"/>
      <c r="I1511" s="376"/>
      <c r="J1511" s="376"/>
      <c r="K1511" s="376"/>
      <c r="L1511" s="376"/>
      <c r="M1511" s="376"/>
      <c r="N1511" s="376"/>
      <c r="O1511" s="376"/>
      <c r="P1511" s="376"/>
      <c r="Q1511" s="376"/>
      <c r="R1511" s="376"/>
      <c r="S1511" s="376"/>
      <c r="T1511" s="376"/>
      <c r="U1511" s="376"/>
      <c r="V1511" s="376"/>
      <c r="W1511" s="376"/>
      <c r="X1511" s="376"/>
      <c r="Y1511" s="376"/>
    </row>
    <row r="1512" spans="2:25" x14ac:dyDescent="0.2">
      <c r="B1512" s="376" t="s">
        <v>1698</v>
      </c>
      <c r="C1512" s="376"/>
      <c r="D1512" s="376"/>
      <c r="E1512" s="376"/>
      <c r="F1512" s="376"/>
      <c r="G1512" s="376"/>
      <c r="H1512" s="376"/>
      <c r="I1512" s="376"/>
      <c r="J1512" s="376"/>
      <c r="K1512" s="376"/>
      <c r="L1512" s="376"/>
      <c r="M1512" s="376"/>
      <c r="N1512" s="376"/>
      <c r="O1512" s="376"/>
      <c r="P1512" s="376"/>
      <c r="Q1512" s="376"/>
      <c r="R1512" s="376"/>
      <c r="S1512" s="376"/>
      <c r="T1512" s="376"/>
      <c r="U1512" s="376"/>
      <c r="V1512" s="376"/>
      <c r="W1512" s="376"/>
      <c r="X1512" s="376"/>
      <c r="Y1512" s="376"/>
    </row>
    <row r="1513" spans="2:25" x14ac:dyDescent="0.2">
      <c r="B1513" s="376" t="s">
        <v>1699</v>
      </c>
      <c r="C1513" s="376"/>
      <c r="D1513" s="376"/>
      <c r="E1513" s="376"/>
      <c r="F1513" s="376"/>
      <c r="G1513" s="376"/>
      <c r="H1513" s="376"/>
      <c r="I1513" s="376"/>
      <c r="J1513" s="376"/>
      <c r="K1513" s="376"/>
      <c r="L1513" s="376"/>
      <c r="M1513" s="376"/>
      <c r="N1513" s="376"/>
      <c r="O1513" s="376"/>
      <c r="P1513" s="376"/>
      <c r="Q1513" s="376"/>
      <c r="R1513" s="376"/>
      <c r="S1513" s="376"/>
      <c r="T1513" s="376"/>
      <c r="U1513" s="376"/>
      <c r="V1513" s="376"/>
      <c r="W1513" s="376"/>
      <c r="X1513" s="376"/>
      <c r="Y1513" s="376"/>
    </row>
    <row r="1514" spans="2:25" x14ac:dyDescent="0.2">
      <c r="B1514" s="376" t="s">
        <v>1700</v>
      </c>
      <c r="C1514" s="376"/>
      <c r="D1514" s="376"/>
      <c r="E1514" s="376"/>
      <c r="F1514" s="376"/>
      <c r="G1514" s="376"/>
      <c r="H1514" s="376"/>
      <c r="I1514" s="376"/>
      <c r="J1514" s="376"/>
      <c r="K1514" s="376"/>
      <c r="L1514" s="376"/>
      <c r="M1514" s="376"/>
      <c r="N1514" s="376"/>
      <c r="O1514" s="376"/>
      <c r="P1514" s="376"/>
      <c r="Q1514" s="376"/>
      <c r="R1514" s="376"/>
      <c r="S1514" s="376"/>
      <c r="T1514" s="376"/>
      <c r="U1514" s="376"/>
      <c r="V1514" s="376"/>
      <c r="W1514" s="376"/>
      <c r="X1514" s="376"/>
      <c r="Y1514" s="376"/>
    </row>
    <row r="1515" spans="2:25" x14ac:dyDescent="0.2">
      <c r="B1515" s="376" t="s">
        <v>1701</v>
      </c>
      <c r="C1515" s="376"/>
      <c r="D1515" s="376"/>
      <c r="E1515" s="376"/>
      <c r="F1515" s="376"/>
      <c r="G1515" s="376"/>
      <c r="H1515" s="376"/>
      <c r="I1515" s="376"/>
      <c r="J1515" s="376"/>
      <c r="K1515" s="376"/>
      <c r="L1515" s="376"/>
      <c r="M1515" s="376"/>
      <c r="N1515" s="376"/>
      <c r="O1515" s="376"/>
      <c r="P1515" s="376"/>
      <c r="Q1515" s="376"/>
      <c r="R1515" s="376"/>
      <c r="S1515" s="376"/>
      <c r="T1515" s="376"/>
      <c r="U1515" s="376"/>
      <c r="V1515" s="376"/>
      <c r="W1515" s="376"/>
      <c r="X1515" s="376"/>
      <c r="Y1515" s="376"/>
    </row>
    <row r="1516" spans="2:25" x14ac:dyDescent="0.2">
      <c r="B1516" s="376" t="s">
        <v>1702</v>
      </c>
      <c r="C1516" s="376"/>
      <c r="D1516" s="376"/>
      <c r="E1516" s="376"/>
      <c r="F1516" s="376"/>
      <c r="G1516" s="376"/>
      <c r="H1516" s="376"/>
      <c r="I1516" s="376"/>
      <c r="J1516" s="376"/>
      <c r="K1516" s="376"/>
      <c r="L1516" s="376"/>
      <c r="M1516" s="376"/>
      <c r="N1516" s="376"/>
      <c r="O1516" s="376"/>
      <c r="P1516" s="376"/>
      <c r="Q1516" s="376"/>
      <c r="R1516" s="376"/>
      <c r="S1516" s="376"/>
      <c r="T1516" s="376"/>
      <c r="U1516" s="376"/>
      <c r="V1516" s="376"/>
      <c r="W1516" s="376"/>
      <c r="X1516" s="376"/>
      <c r="Y1516" s="376"/>
    </row>
    <row r="1517" spans="2:25" x14ac:dyDescent="0.2">
      <c r="B1517" s="376" t="s">
        <v>1703</v>
      </c>
      <c r="C1517" s="376"/>
      <c r="D1517" s="376"/>
      <c r="E1517" s="376"/>
      <c r="F1517" s="376"/>
      <c r="G1517" s="376"/>
      <c r="H1517" s="376"/>
      <c r="I1517" s="376"/>
      <c r="J1517" s="376"/>
      <c r="K1517" s="376"/>
      <c r="L1517" s="376"/>
      <c r="M1517" s="376"/>
      <c r="N1517" s="376"/>
      <c r="O1517" s="376"/>
      <c r="P1517" s="376"/>
      <c r="Q1517" s="376"/>
      <c r="R1517" s="376"/>
      <c r="S1517" s="376"/>
      <c r="T1517" s="376"/>
      <c r="U1517" s="376"/>
      <c r="V1517" s="376"/>
      <c r="W1517" s="376"/>
      <c r="X1517" s="376"/>
      <c r="Y1517" s="376"/>
    </row>
    <row r="1518" spans="2:25" x14ac:dyDescent="0.2">
      <c r="B1518" s="376" t="s">
        <v>1704</v>
      </c>
      <c r="C1518" s="376"/>
      <c r="D1518" s="376"/>
      <c r="E1518" s="376"/>
      <c r="F1518" s="376"/>
      <c r="G1518" s="376"/>
      <c r="H1518" s="376"/>
      <c r="I1518" s="376"/>
      <c r="J1518" s="376"/>
      <c r="K1518" s="376"/>
      <c r="L1518" s="376"/>
      <c r="M1518" s="376"/>
      <c r="N1518" s="376"/>
      <c r="O1518" s="376"/>
      <c r="P1518" s="376"/>
      <c r="Q1518" s="376"/>
      <c r="R1518" s="376"/>
      <c r="S1518" s="376"/>
      <c r="T1518" s="376"/>
      <c r="U1518" s="376"/>
      <c r="V1518" s="376"/>
      <c r="W1518" s="376"/>
      <c r="X1518" s="376"/>
      <c r="Y1518" s="376"/>
    </row>
    <row r="1519" spans="2:25" x14ac:dyDescent="0.2">
      <c r="B1519" s="376" t="s">
        <v>1705</v>
      </c>
      <c r="C1519" s="376"/>
      <c r="D1519" s="376"/>
      <c r="E1519" s="376"/>
      <c r="F1519" s="376"/>
      <c r="G1519" s="376"/>
      <c r="H1519" s="376"/>
      <c r="I1519" s="376"/>
      <c r="J1519" s="376"/>
      <c r="K1519" s="376"/>
      <c r="L1519" s="376"/>
      <c r="M1519" s="376"/>
      <c r="N1519" s="376"/>
      <c r="O1519" s="376"/>
      <c r="P1519" s="376"/>
      <c r="Q1519" s="376"/>
      <c r="R1519" s="376"/>
      <c r="S1519" s="376"/>
      <c r="T1519" s="376"/>
      <c r="U1519" s="376"/>
      <c r="V1519" s="376"/>
      <c r="W1519" s="376"/>
      <c r="X1519" s="376"/>
      <c r="Y1519" s="376"/>
    </row>
    <row r="1520" spans="2:25" x14ac:dyDescent="0.2">
      <c r="B1520" s="376" t="s">
        <v>1706</v>
      </c>
      <c r="C1520" s="376"/>
      <c r="D1520" s="376"/>
      <c r="E1520" s="376"/>
      <c r="F1520" s="376"/>
      <c r="G1520" s="376"/>
      <c r="H1520" s="376"/>
      <c r="I1520" s="376"/>
      <c r="J1520" s="376"/>
      <c r="K1520" s="376"/>
      <c r="L1520" s="376"/>
      <c r="M1520" s="376"/>
      <c r="N1520" s="376"/>
      <c r="O1520" s="376"/>
      <c r="P1520" s="376"/>
      <c r="Q1520" s="376"/>
      <c r="R1520" s="376"/>
      <c r="S1520" s="376"/>
      <c r="T1520" s="376"/>
      <c r="U1520" s="376"/>
      <c r="V1520" s="376"/>
      <c r="W1520" s="376"/>
      <c r="X1520" s="376"/>
      <c r="Y1520" s="376"/>
    </row>
    <row r="1521" spans="2:25" x14ac:dyDescent="0.2">
      <c r="B1521" s="376" t="s">
        <v>1707</v>
      </c>
      <c r="C1521" s="376"/>
      <c r="D1521" s="376"/>
      <c r="E1521" s="376"/>
      <c r="F1521" s="376"/>
      <c r="G1521" s="376"/>
      <c r="H1521" s="376"/>
      <c r="I1521" s="376"/>
      <c r="J1521" s="376"/>
      <c r="K1521" s="376"/>
      <c r="L1521" s="376"/>
      <c r="M1521" s="376"/>
      <c r="N1521" s="376"/>
      <c r="O1521" s="376"/>
      <c r="P1521" s="376"/>
      <c r="Q1521" s="376"/>
      <c r="R1521" s="376"/>
      <c r="S1521" s="376"/>
      <c r="T1521" s="376"/>
      <c r="U1521" s="376"/>
      <c r="V1521" s="376"/>
      <c r="W1521" s="376"/>
      <c r="X1521" s="376"/>
      <c r="Y1521" s="376"/>
    </row>
    <row r="1522" spans="2:25" x14ac:dyDescent="0.2">
      <c r="B1522" s="376" t="s">
        <v>1708</v>
      </c>
      <c r="C1522" s="376"/>
      <c r="D1522" s="376"/>
      <c r="E1522" s="376"/>
      <c r="F1522" s="376"/>
      <c r="G1522" s="376"/>
      <c r="H1522" s="376"/>
      <c r="I1522" s="376"/>
      <c r="J1522" s="376"/>
      <c r="K1522" s="376"/>
      <c r="L1522" s="376"/>
      <c r="M1522" s="376"/>
      <c r="N1522" s="376"/>
      <c r="O1522" s="376"/>
      <c r="P1522" s="376"/>
      <c r="Q1522" s="376"/>
      <c r="R1522" s="376"/>
      <c r="S1522" s="376"/>
      <c r="T1522" s="376"/>
      <c r="U1522" s="376"/>
      <c r="V1522" s="376"/>
      <c r="W1522" s="376"/>
      <c r="X1522" s="376"/>
      <c r="Y1522" s="376"/>
    </row>
    <row r="1523" spans="2:25" x14ac:dyDescent="0.2">
      <c r="B1523" s="376" t="s">
        <v>1709</v>
      </c>
      <c r="C1523" s="376"/>
      <c r="D1523" s="376"/>
      <c r="E1523" s="376"/>
      <c r="F1523" s="376"/>
      <c r="G1523" s="376"/>
      <c r="H1523" s="376"/>
      <c r="I1523" s="376"/>
      <c r="J1523" s="376"/>
      <c r="K1523" s="376"/>
      <c r="L1523" s="376"/>
      <c r="M1523" s="376"/>
      <c r="N1523" s="376"/>
      <c r="O1523" s="376"/>
      <c r="P1523" s="376"/>
      <c r="Q1523" s="376"/>
      <c r="R1523" s="376"/>
      <c r="S1523" s="376"/>
      <c r="T1523" s="376"/>
      <c r="U1523" s="376"/>
      <c r="V1523" s="376"/>
      <c r="W1523" s="376"/>
      <c r="X1523" s="376"/>
      <c r="Y1523" s="376"/>
    </row>
    <row r="1524" spans="2:25" x14ac:dyDescent="0.2">
      <c r="B1524" s="376" t="s">
        <v>992</v>
      </c>
      <c r="C1524" s="376"/>
      <c r="D1524" s="376"/>
      <c r="E1524" s="376"/>
      <c r="F1524" s="376"/>
      <c r="G1524" s="376"/>
      <c r="H1524" s="376"/>
      <c r="I1524" s="376"/>
      <c r="J1524" s="376"/>
      <c r="K1524" s="376"/>
      <c r="L1524" s="376"/>
      <c r="M1524" s="376"/>
      <c r="N1524" s="376"/>
      <c r="O1524" s="376"/>
      <c r="P1524" s="376"/>
      <c r="Q1524" s="376"/>
      <c r="R1524" s="376"/>
      <c r="S1524" s="376"/>
      <c r="T1524" s="376"/>
      <c r="U1524" s="376"/>
      <c r="V1524" s="376"/>
      <c r="W1524" s="376"/>
      <c r="X1524" s="376"/>
      <c r="Y1524" s="376"/>
    </row>
    <row r="1525" spans="2:25" x14ac:dyDescent="0.2">
      <c r="B1525" s="376" t="s">
        <v>1710</v>
      </c>
      <c r="C1525" s="376"/>
      <c r="D1525" s="376"/>
      <c r="E1525" s="376"/>
      <c r="F1525" s="376"/>
      <c r="G1525" s="376"/>
      <c r="H1525" s="376"/>
      <c r="I1525" s="376"/>
      <c r="J1525" s="376"/>
      <c r="K1525" s="376"/>
      <c r="L1525" s="376"/>
      <c r="M1525" s="376"/>
      <c r="N1525" s="376"/>
      <c r="O1525" s="376"/>
      <c r="P1525" s="376"/>
      <c r="Q1525" s="376"/>
      <c r="R1525" s="376"/>
      <c r="S1525" s="376"/>
      <c r="T1525" s="376"/>
      <c r="U1525" s="376"/>
      <c r="V1525" s="376"/>
      <c r="W1525" s="376"/>
      <c r="X1525" s="376"/>
      <c r="Y1525" s="376"/>
    </row>
    <row r="1526" spans="2:25" x14ac:dyDescent="0.2">
      <c r="B1526" s="376" t="s">
        <v>1711</v>
      </c>
      <c r="C1526" s="376"/>
      <c r="D1526" s="376"/>
      <c r="E1526" s="376"/>
      <c r="F1526" s="376"/>
      <c r="G1526" s="376"/>
      <c r="H1526" s="376"/>
      <c r="I1526" s="376"/>
      <c r="J1526" s="376"/>
      <c r="K1526" s="376"/>
      <c r="L1526" s="376"/>
      <c r="M1526" s="376"/>
      <c r="N1526" s="376"/>
      <c r="O1526" s="376"/>
      <c r="P1526" s="376"/>
      <c r="Q1526" s="376"/>
      <c r="R1526" s="376"/>
      <c r="S1526" s="376"/>
      <c r="T1526" s="376"/>
      <c r="U1526" s="376"/>
      <c r="V1526" s="376"/>
      <c r="W1526" s="376"/>
      <c r="X1526" s="376"/>
      <c r="Y1526" s="376"/>
    </row>
    <row r="1527" spans="2:25" x14ac:dyDescent="0.2">
      <c r="B1527" s="376" t="s">
        <v>1712</v>
      </c>
      <c r="C1527" s="376"/>
      <c r="D1527" s="376"/>
      <c r="E1527" s="376"/>
      <c r="F1527" s="376"/>
      <c r="G1527" s="376"/>
      <c r="H1527" s="376"/>
      <c r="I1527" s="376"/>
      <c r="J1527" s="376"/>
      <c r="K1527" s="376"/>
      <c r="L1527" s="376"/>
      <c r="M1527" s="376"/>
      <c r="N1527" s="376"/>
      <c r="O1527" s="376"/>
      <c r="P1527" s="376"/>
      <c r="Q1527" s="376"/>
      <c r="R1527" s="376"/>
      <c r="S1527" s="376"/>
      <c r="T1527" s="376"/>
      <c r="U1527" s="376"/>
      <c r="V1527" s="376"/>
      <c r="W1527" s="376"/>
      <c r="X1527" s="376"/>
      <c r="Y1527" s="376"/>
    </row>
    <row r="1528" spans="2:25" x14ac:dyDescent="0.2">
      <c r="B1528" s="376" t="s">
        <v>1713</v>
      </c>
      <c r="C1528" s="376"/>
      <c r="D1528" s="376"/>
      <c r="E1528" s="376"/>
      <c r="F1528" s="376"/>
      <c r="G1528" s="376"/>
      <c r="H1528" s="376"/>
      <c r="I1528" s="376"/>
      <c r="J1528" s="376"/>
      <c r="K1528" s="376"/>
      <c r="L1528" s="376"/>
      <c r="M1528" s="376"/>
      <c r="N1528" s="376"/>
      <c r="O1528" s="376"/>
      <c r="P1528" s="376"/>
      <c r="Q1528" s="376"/>
      <c r="R1528" s="376"/>
      <c r="S1528" s="376"/>
      <c r="T1528" s="376"/>
      <c r="U1528" s="376"/>
      <c r="V1528" s="376"/>
      <c r="W1528" s="376"/>
      <c r="X1528" s="376"/>
      <c r="Y1528" s="376"/>
    </row>
    <row r="1529" spans="2:25" x14ac:dyDescent="0.2">
      <c r="B1529" s="376" t="s">
        <v>1620</v>
      </c>
      <c r="C1529" s="376"/>
      <c r="D1529" s="376"/>
      <c r="E1529" s="376"/>
      <c r="F1529" s="376"/>
      <c r="G1529" s="376"/>
      <c r="H1529" s="376"/>
      <c r="I1529" s="376"/>
      <c r="J1529" s="376"/>
      <c r="K1529" s="376"/>
      <c r="L1529" s="376"/>
      <c r="M1529" s="376"/>
      <c r="N1529" s="376"/>
      <c r="O1529" s="376"/>
      <c r="P1529" s="376"/>
      <c r="Q1529" s="376"/>
      <c r="R1529" s="376"/>
      <c r="S1529" s="376"/>
      <c r="T1529" s="376"/>
      <c r="U1529" s="376"/>
      <c r="V1529" s="376"/>
      <c r="W1529" s="376"/>
      <c r="X1529" s="376"/>
      <c r="Y1529" s="376"/>
    </row>
    <row r="1530" spans="2:25" x14ac:dyDescent="0.2">
      <c r="B1530" s="376" t="s">
        <v>1621</v>
      </c>
      <c r="C1530" s="376"/>
      <c r="D1530" s="376"/>
      <c r="E1530" s="376"/>
      <c r="F1530" s="376"/>
      <c r="G1530" s="376"/>
      <c r="H1530" s="376"/>
      <c r="I1530" s="376"/>
      <c r="J1530" s="376"/>
      <c r="K1530" s="376"/>
      <c r="L1530" s="376"/>
      <c r="M1530" s="376"/>
      <c r="N1530" s="376"/>
      <c r="O1530" s="376"/>
      <c r="P1530" s="376"/>
      <c r="Q1530" s="376"/>
      <c r="R1530" s="376"/>
      <c r="S1530" s="376"/>
      <c r="T1530" s="376"/>
      <c r="U1530" s="376"/>
      <c r="V1530" s="376"/>
      <c r="W1530" s="376"/>
      <c r="X1530" s="376"/>
      <c r="Y1530" s="376"/>
    </row>
    <row r="1531" spans="2:25" x14ac:dyDescent="0.2">
      <c r="B1531" s="376" t="s">
        <v>1714</v>
      </c>
      <c r="C1531" s="376"/>
      <c r="D1531" s="376"/>
      <c r="E1531" s="376"/>
      <c r="F1531" s="376"/>
      <c r="G1531" s="376"/>
      <c r="H1531" s="376"/>
      <c r="I1531" s="376"/>
      <c r="J1531" s="376"/>
      <c r="K1531" s="376"/>
      <c r="L1531" s="376"/>
      <c r="M1531" s="376"/>
      <c r="N1531" s="376"/>
      <c r="O1531" s="376"/>
      <c r="P1531" s="376"/>
      <c r="Q1531" s="376"/>
      <c r="R1531" s="376"/>
      <c r="S1531" s="376"/>
      <c r="T1531" s="376"/>
      <c r="U1531" s="376"/>
      <c r="V1531" s="376"/>
      <c r="W1531" s="376"/>
      <c r="X1531" s="376"/>
      <c r="Y1531" s="376"/>
    </row>
    <row r="1532" spans="2:25" x14ac:dyDescent="0.2">
      <c r="B1532" s="376" t="s">
        <v>1715</v>
      </c>
      <c r="C1532" s="376"/>
      <c r="D1532" s="376"/>
      <c r="E1532" s="376"/>
      <c r="F1532" s="376"/>
      <c r="G1532" s="376"/>
      <c r="H1532" s="376"/>
      <c r="I1532" s="376"/>
      <c r="J1532" s="376"/>
      <c r="K1532" s="376"/>
      <c r="L1532" s="376"/>
      <c r="M1532" s="376"/>
      <c r="N1532" s="376"/>
      <c r="O1532" s="376"/>
      <c r="P1532" s="376"/>
      <c r="Q1532" s="376"/>
      <c r="R1532" s="376"/>
      <c r="S1532" s="376"/>
      <c r="T1532" s="376"/>
      <c r="U1532" s="376"/>
      <c r="V1532" s="376"/>
      <c r="W1532" s="376"/>
      <c r="X1532" s="376"/>
      <c r="Y1532" s="376"/>
    </row>
    <row r="1533" spans="2:25" x14ac:dyDescent="0.2">
      <c r="B1533" s="376" t="s">
        <v>1716</v>
      </c>
      <c r="C1533" s="376"/>
      <c r="D1533" s="376"/>
      <c r="E1533" s="376"/>
      <c r="F1533" s="376"/>
      <c r="G1533" s="376"/>
      <c r="H1533" s="376"/>
      <c r="I1533" s="376"/>
      <c r="J1533" s="376"/>
      <c r="K1533" s="376"/>
      <c r="L1533" s="376"/>
      <c r="M1533" s="376"/>
      <c r="N1533" s="376"/>
      <c r="O1533" s="376"/>
      <c r="P1533" s="376"/>
      <c r="Q1533" s="376"/>
      <c r="R1533" s="376"/>
      <c r="S1533" s="376"/>
      <c r="T1533" s="376"/>
      <c r="U1533" s="376"/>
      <c r="V1533" s="376"/>
      <c r="W1533" s="376"/>
      <c r="X1533" s="376"/>
      <c r="Y1533" s="376"/>
    </row>
    <row r="1534" spans="2:25" x14ac:dyDescent="0.2">
      <c r="B1534" s="376" t="s">
        <v>1717</v>
      </c>
      <c r="C1534" s="376"/>
      <c r="D1534" s="376"/>
      <c r="E1534" s="376"/>
      <c r="F1534" s="376"/>
      <c r="G1534" s="376"/>
      <c r="H1534" s="376"/>
      <c r="I1534" s="376"/>
      <c r="J1534" s="376"/>
      <c r="K1534" s="376"/>
      <c r="L1534" s="376"/>
      <c r="M1534" s="376"/>
      <c r="N1534" s="376"/>
      <c r="O1534" s="376"/>
      <c r="P1534" s="376"/>
      <c r="Q1534" s="376"/>
      <c r="R1534" s="376"/>
      <c r="S1534" s="376"/>
      <c r="T1534" s="376"/>
      <c r="U1534" s="376"/>
      <c r="V1534" s="376"/>
      <c r="W1534" s="376"/>
      <c r="X1534" s="376"/>
      <c r="Y1534" s="376"/>
    </row>
    <row r="1535" spans="2:25" x14ac:dyDescent="0.2">
      <c r="B1535" s="376" t="s">
        <v>1718</v>
      </c>
      <c r="C1535" s="376"/>
      <c r="D1535" s="376"/>
      <c r="E1535" s="376"/>
      <c r="F1535" s="376"/>
      <c r="G1535" s="376"/>
      <c r="H1535" s="376"/>
      <c r="I1535" s="376"/>
      <c r="J1535" s="376"/>
      <c r="K1535" s="376"/>
      <c r="L1535" s="376"/>
      <c r="M1535" s="376"/>
      <c r="N1535" s="376"/>
      <c r="O1535" s="376"/>
      <c r="P1535" s="376"/>
      <c r="Q1535" s="376"/>
      <c r="R1535" s="376"/>
      <c r="S1535" s="376"/>
      <c r="T1535" s="376"/>
      <c r="U1535" s="376"/>
      <c r="V1535" s="376"/>
      <c r="W1535" s="376"/>
      <c r="X1535" s="376"/>
      <c r="Y1535" s="376"/>
    </row>
    <row r="1536" spans="2:25" x14ac:dyDescent="0.2">
      <c r="B1536" s="376" t="s">
        <v>1719</v>
      </c>
      <c r="C1536" s="376"/>
      <c r="D1536" s="376"/>
      <c r="E1536" s="376"/>
      <c r="F1536" s="376"/>
      <c r="G1536" s="376"/>
      <c r="H1536" s="376"/>
      <c r="I1536" s="376"/>
      <c r="J1536" s="376"/>
      <c r="K1536" s="376"/>
      <c r="L1536" s="376"/>
      <c r="M1536" s="376"/>
      <c r="N1536" s="376"/>
      <c r="O1536" s="376"/>
      <c r="P1536" s="376"/>
      <c r="Q1536" s="376"/>
      <c r="R1536" s="376"/>
      <c r="S1536" s="376"/>
      <c r="T1536" s="376"/>
      <c r="U1536" s="376"/>
      <c r="V1536" s="376"/>
      <c r="W1536" s="376"/>
      <c r="X1536" s="376"/>
      <c r="Y1536" s="376"/>
    </row>
    <row r="1537" spans="2:25" x14ac:dyDescent="0.2">
      <c r="B1537" s="376" t="s">
        <v>1720</v>
      </c>
      <c r="C1537" s="376"/>
      <c r="D1537" s="376"/>
      <c r="E1537" s="376"/>
      <c r="F1537" s="376"/>
      <c r="G1537" s="376"/>
      <c r="H1537" s="376"/>
      <c r="I1537" s="376"/>
      <c r="J1537" s="376"/>
      <c r="K1537" s="376"/>
      <c r="L1537" s="376"/>
      <c r="M1537" s="376"/>
      <c r="N1537" s="376"/>
      <c r="O1537" s="376"/>
      <c r="P1537" s="376"/>
      <c r="Q1537" s="376"/>
      <c r="R1537" s="376"/>
      <c r="S1537" s="376"/>
      <c r="T1537" s="376"/>
      <c r="U1537" s="376"/>
      <c r="V1537" s="376"/>
      <c r="W1537" s="376"/>
      <c r="X1537" s="376"/>
      <c r="Y1537" s="376"/>
    </row>
    <row r="1538" spans="2:25" x14ac:dyDescent="0.2">
      <c r="B1538" s="376" t="s">
        <v>1721</v>
      </c>
      <c r="C1538" s="376"/>
      <c r="D1538" s="376"/>
      <c r="E1538" s="376"/>
      <c r="F1538" s="376"/>
      <c r="G1538" s="376"/>
      <c r="H1538" s="376"/>
      <c r="I1538" s="376"/>
      <c r="J1538" s="376"/>
      <c r="K1538" s="376"/>
      <c r="L1538" s="376"/>
      <c r="M1538" s="376"/>
      <c r="N1538" s="376"/>
      <c r="O1538" s="376"/>
      <c r="P1538" s="376"/>
      <c r="Q1538" s="376"/>
      <c r="R1538" s="376"/>
      <c r="S1538" s="376"/>
      <c r="T1538" s="376"/>
      <c r="U1538" s="376"/>
      <c r="V1538" s="376"/>
      <c r="W1538" s="376"/>
      <c r="X1538" s="376"/>
      <c r="Y1538" s="376"/>
    </row>
    <row r="1539" spans="2:25" x14ac:dyDescent="0.2">
      <c r="B1539" s="376">
        <v>51</v>
      </c>
      <c r="C1539" s="376"/>
      <c r="D1539" s="376"/>
      <c r="E1539" s="376"/>
      <c r="F1539" s="376"/>
      <c r="G1539" s="376"/>
      <c r="H1539" s="376"/>
      <c r="I1539" s="376"/>
      <c r="J1539" s="376"/>
      <c r="K1539" s="376"/>
      <c r="L1539" s="376"/>
      <c r="M1539" s="376"/>
      <c r="N1539" s="376"/>
      <c r="O1539" s="376"/>
      <c r="P1539" s="376"/>
      <c r="Q1539" s="376"/>
      <c r="R1539" s="376"/>
      <c r="S1539" s="376"/>
      <c r="T1539" s="376"/>
      <c r="U1539" s="376"/>
      <c r="V1539" s="376"/>
      <c r="W1539" s="376"/>
      <c r="X1539" s="376"/>
      <c r="Y1539" s="376"/>
    </row>
    <row r="1540" spans="2:25" x14ac:dyDescent="0.2">
      <c r="B1540" s="376" t="s">
        <v>1722</v>
      </c>
      <c r="C1540" s="376"/>
      <c r="D1540" s="376"/>
      <c r="E1540" s="376"/>
      <c r="F1540" s="376"/>
      <c r="G1540" s="376"/>
      <c r="H1540" s="376"/>
      <c r="I1540" s="376"/>
      <c r="J1540" s="376"/>
      <c r="K1540" s="376"/>
      <c r="L1540" s="376"/>
      <c r="M1540" s="376"/>
      <c r="N1540" s="376"/>
      <c r="O1540" s="376"/>
      <c r="P1540" s="376"/>
      <c r="Q1540" s="376"/>
      <c r="R1540" s="376"/>
      <c r="S1540" s="376"/>
      <c r="T1540" s="376"/>
      <c r="U1540" s="376"/>
      <c r="V1540" s="376"/>
      <c r="W1540" s="376"/>
      <c r="X1540" s="376"/>
      <c r="Y1540" s="376"/>
    </row>
    <row r="1541" spans="2:25" x14ac:dyDescent="0.2">
      <c r="B1541" s="376" t="s">
        <v>1723</v>
      </c>
      <c r="C1541" s="376"/>
      <c r="D1541" s="376"/>
      <c r="E1541" s="376"/>
      <c r="F1541" s="376"/>
      <c r="G1541" s="376"/>
      <c r="H1541" s="376"/>
      <c r="I1541" s="376"/>
      <c r="J1541" s="376"/>
      <c r="K1541" s="376"/>
      <c r="L1541" s="376"/>
      <c r="M1541" s="376"/>
      <c r="N1541" s="376"/>
      <c r="O1541" s="376"/>
      <c r="P1541" s="376"/>
      <c r="Q1541" s="376"/>
      <c r="R1541" s="376"/>
      <c r="S1541" s="376"/>
      <c r="T1541" s="376"/>
      <c r="U1541" s="376"/>
      <c r="V1541" s="376"/>
      <c r="W1541" s="376"/>
      <c r="X1541" s="376"/>
      <c r="Y1541" s="376"/>
    </row>
    <row r="1542" spans="2:25" x14ac:dyDescent="0.2">
      <c r="B1542" s="376" t="s">
        <v>1724</v>
      </c>
      <c r="C1542" s="376"/>
      <c r="D1542" s="376"/>
      <c r="E1542" s="376"/>
      <c r="F1542" s="376"/>
      <c r="G1542" s="376"/>
      <c r="H1542" s="376"/>
      <c r="I1542" s="376"/>
      <c r="J1542" s="376"/>
      <c r="K1542" s="376"/>
      <c r="L1542" s="376"/>
      <c r="M1542" s="376"/>
      <c r="N1542" s="376"/>
      <c r="O1542" s="376"/>
      <c r="P1542" s="376"/>
      <c r="Q1542" s="376"/>
      <c r="R1542" s="376"/>
      <c r="S1542" s="376"/>
      <c r="T1542" s="376"/>
      <c r="U1542" s="376"/>
      <c r="V1542" s="376"/>
      <c r="W1542" s="376"/>
      <c r="X1542" s="376"/>
      <c r="Y1542" s="376"/>
    </row>
    <row r="1543" spans="2:25" x14ac:dyDescent="0.2">
      <c r="B1543" s="376" t="s">
        <v>1725</v>
      </c>
      <c r="C1543" s="376"/>
      <c r="D1543" s="376"/>
      <c r="E1543" s="376"/>
      <c r="F1543" s="376"/>
      <c r="G1543" s="376"/>
      <c r="H1543" s="376"/>
      <c r="I1543" s="376"/>
      <c r="J1543" s="376"/>
      <c r="K1543" s="376"/>
      <c r="L1543" s="376"/>
      <c r="M1543" s="376"/>
      <c r="N1543" s="376"/>
      <c r="O1543" s="376"/>
      <c r="P1543" s="376"/>
      <c r="Q1543" s="376"/>
      <c r="R1543" s="376"/>
      <c r="S1543" s="376"/>
      <c r="T1543" s="376"/>
      <c r="U1543" s="376"/>
      <c r="V1543" s="376"/>
      <c r="W1543" s="376"/>
      <c r="X1543" s="376"/>
      <c r="Y1543" s="376"/>
    </row>
    <row r="1544" spans="2:25" x14ac:dyDescent="0.2">
      <c r="B1544" s="376" t="s">
        <v>1726</v>
      </c>
      <c r="C1544" s="376"/>
      <c r="D1544" s="376"/>
      <c r="E1544" s="376"/>
      <c r="F1544" s="376"/>
      <c r="G1544" s="376"/>
      <c r="H1544" s="376"/>
      <c r="I1544" s="376"/>
      <c r="J1544" s="376"/>
      <c r="K1544" s="376"/>
      <c r="L1544" s="376"/>
      <c r="M1544" s="376"/>
      <c r="N1544" s="376"/>
      <c r="O1544" s="376"/>
      <c r="P1544" s="376"/>
      <c r="Q1544" s="376"/>
      <c r="R1544" s="376"/>
      <c r="S1544" s="376"/>
      <c r="T1544" s="376"/>
      <c r="U1544" s="376"/>
      <c r="V1544" s="376"/>
      <c r="W1544" s="376"/>
      <c r="X1544" s="376"/>
      <c r="Y1544" s="376"/>
    </row>
    <row r="1545" spans="2:25" x14ac:dyDescent="0.2">
      <c r="B1545" s="376" t="s">
        <v>1727</v>
      </c>
      <c r="C1545" s="376"/>
      <c r="D1545" s="376"/>
      <c r="E1545" s="376"/>
      <c r="F1545" s="376"/>
      <c r="G1545" s="376"/>
      <c r="H1545" s="376"/>
      <c r="I1545" s="376"/>
      <c r="J1545" s="376"/>
      <c r="K1545" s="376"/>
      <c r="L1545" s="376"/>
      <c r="M1545" s="376"/>
      <c r="N1545" s="376"/>
      <c r="O1545" s="376"/>
      <c r="P1545" s="376"/>
      <c r="Q1545" s="376"/>
      <c r="R1545" s="376"/>
      <c r="S1545" s="376"/>
      <c r="T1545" s="376"/>
      <c r="U1545" s="376"/>
      <c r="V1545" s="376"/>
      <c r="W1545" s="376"/>
      <c r="X1545" s="376"/>
      <c r="Y1545" s="376"/>
    </row>
    <row r="1546" spans="2:25" x14ac:dyDescent="0.2">
      <c r="B1546" s="376" t="s">
        <v>1728</v>
      </c>
      <c r="C1546" s="376"/>
      <c r="D1546" s="376"/>
      <c r="E1546" s="376"/>
      <c r="F1546" s="376"/>
      <c r="G1546" s="376"/>
      <c r="H1546" s="376"/>
      <c r="I1546" s="376"/>
      <c r="J1546" s="376"/>
      <c r="K1546" s="376"/>
      <c r="L1546" s="376"/>
      <c r="M1546" s="376"/>
      <c r="N1546" s="376"/>
      <c r="O1546" s="376"/>
      <c r="P1546" s="376"/>
      <c r="Q1546" s="376"/>
      <c r="R1546" s="376"/>
      <c r="S1546" s="376"/>
      <c r="T1546" s="376"/>
      <c r="U1546" s="376"/>
      <c r="V1546" s="376"/>
      <c r="W1546" s="376"/>
      <c r="X1546" s="376"/>
      <c r="Y1546" s="376"/>
    </row>
    <row r="1547" spans="2:25" x14ac:dyDescent="0.2">
      <c r="B1547" s="376" t="s">
        <v>1729</v>
      </c>
      <c r="C1547" s="376"/>
      <c r="D1547" s="376"/>
      <c r="E1547" s="376"/>
      <c r="F1547" s="376"/>
      <c r="G1547" s="376"/>
      <c r="H1547" s="376"/>
      <c r="I1547" s="376"/>
      <c r="J1547" s="376"/>
      <c r="K1547" s="376"/>
      <c r="L1547" s="376"/>
      <c r="M1547" s="376"/>
      <c r="N1547" s="376"/>
      <c r="O1547" s="376"/>
      <c r="P1547" s="376"/>
      <c r="Q1547" s="376"/>
      <c r="R1547" s="376"/>
      <c r="S1547" s="376"/>
      <c r="T1547" s="376"/>
      <c r="U1547" s="376"/>
      <c r="V1547" s="376"/>
      <c r="W1547" s="376"/>
      <c r="X1547" s="376"/>
      <c r="Y1547" s="376"/>
    </row>
    <row r="1548" spans="2:25" x14ac:dyDescent="0.2">
      <c r="B1548" s="376" t="s">
        <v>1730</v>
      </c>
      <c r="C1548" s="376"/>
      <c r="D1548" s="376"/>
      <c r="E1548" s="376"/>
      <c r="F1548" s="376"/>
      <c r="G1548" s="376"/>
      <c r="H1548" s="376"/>
      <c r="I1548" s="376"/>
      <c r="J1548" s="376"/>
      <c r="K1548" s="376"/>
      <c r="L1548" s="376"/>
      <c r="M1548" s="376"/>
      <c r="N1548" s="376"/>
      <c r="O1548" s="376"/>
      <c r="P1548" s="376"/>
      <c r="Q1548" s="376"/>
      <c r="R1548" s="376"/>
      <c r="S1548" s="376"/>
      <c r="T1548" s="376"/>
      <c r="U1548" s="376"/>
      <c r="V1548" s="376"/>
      <c r="W1548" s="376"/>
      <c r="X1548" s="376"/>
      <c r="Y1548" s="376"/>
    </row>
    <row r="1549" spans="2:25" x14ac:dyDescent="0.2">
      <c r="B1549" s="376" t="s">
        <v>1731</v>
      </c>
      <c r="C1549" s="376"/>
      <c r="D1549" s="376"/>
      <c r="E1549" s="376"/>
      <c r="F1549" s="376"/>
      <c r="G1549" s="376"/>
      <c r="H1549" s="376"/>
      <c r="I1549" s="376"/>
      <c r="J1549" s="376"/>
      <c r="K1549" s="376"/>
      <c r="L1549" s="376"/>
      <c r="M1549" s="376"/>
      <c r="N1549" s="376"/>
      <c r="O1549" s="376"/>
      <c r="P1549" s="376"/>
      <c r="Q1549" s="376"/>
      <c r="R1549" s="376"/>
      <c r="S1549" s="376"/>
      <c r="T1549" s="376"/>
      <c r="U1549" s="376"/>
      <c r="V1549" s="376"/>
      <c r="W1549" s="376"/>
      <c r="X1549" s="376"/>
      <c r="Y1549" s="376"/>
    </row>
    <row r="1550" spans="2:25" x14ac:dyDescent="0.2">
      <c r="B1550" s="376" t="s">
        <v>1732</v>
      </c>
      <c r="C1550" s="376"/>
      <c r="D1550" s="376"/>
      <c r="E1550" s="376"/>
      <c r="F1550" s="376"/>
      <c r="G1550" s="376"/>
      <c r="H1550" s="376"/>
      <c r="I1550" s="376"/>
      <c r="J1550" s="376"/>
      <c r="K1550" s="376"/>
      <c r="L1550" s="376"/>
      <c r="M1550" s="376"/>
      <c r="N1550" s="376"/>
      <c r="O1550" s="376"/>
      <c r="P1550" s="376"/>
      <c r="Q1550" s="376"/>
      <c r="R1550" s="376"/>
      <c r="S1550" s="376"/>
      <c r="T1550" s="376"/>
      <c r="U1550" s="376"/>
      <c r="V1550" s="376"/>
      <c r="W1550" s="376"/>
      <c r="X1550" s="376"/>
      <c r="Y1550" s="376"/>
    </row>
    <row r="1551" spans="2:25" x14ac:dyDescent="0.2">
      <c r="B1551" s="376" t="s">
        <v>1733</v>
      </c>
      <c r="C1551" s="376"/>
      <c r="D1551" s="376"/>
      <c r="E1551" s="376"/>
      <c r="F1551" s="376"/>
      <c r="G1551" s="376"/>
      <c r="H1551" s="376"/>
      <c r="I1551" s="376"/>
      <c r="J1551" s="376"/>
      <c r="K1551" s="376"/>
      <c r="L1551" s="376"/>
      <c r="M1551" s="376"/>
      <c r="N1551" s="376"/>
      <c r="O1551" s="376"/>
      <c r="P1551" s="376"/>
      <c r="Q1551" s="376"/>
      <c r="R1551" s="376"/>
      <c r="S1551" s="376"/>
      <c r="T1551" s="376"/>
      <c r="U1551" s="376"/>
      <c r="V1551" s="376"/>
      <c r="W1551" s="376"/>
      <c r="X1551" s="376"/>
      <c r="Y1551" s="376"/>
    </row>
    <row r="1552" spans="2:25" x14ac:dyDescent="0.2">
      <c r="B1552" s="376" t="s">
        <v>1734</v>
      </c>
      <c r="C1552" s="376"/>
      <c r="D1552" s="376"/>
      <c r="E1552" s="376"/>
      <c r="F1552" s="376"/>
      <c r="G1552" s="376"/>
      <c r="H1552" s="376"/>
      <c r="I1552" s="376"/>
      <c r="J1552" s="376"/>
      <c r="K1552" s="376"/>
      <c r="L1552" s="376"/>
      <c r="M1552" s="376"/>
      <c r="N1552" s="376"/>
      <c r="O1552" s="376"/>
      <c r="P1552" s="376"/>
      <c r="Q1552" s="376"/>
      <c r="R1552" s="376"/>
      <c r="S1552" s="376"/>
      <c r="T1552" s="376"/>
      <c r="U1552" s="376"/>
      <c r="V1552" s="376"/>
      <c r="W1552" s="376"/>
      <c r="X1552" s="376"/>
      <c r="Y1552" s="376"/>
    </row>
    <row r="1553" spans="2:25" x14ac:dyDescent="0.2">
      <c r="B1553" s="376" t="s">
        <v>1735</v>
      </c>
      <c r="C1553" s="376"/>
      <c r="D1553" s="376"/>
      <c r="E1553" s="376"/>
      <c r="F1553" s="376"/>
      <c r="G1553" s="376"/>
      <c r="H1553" s="376"/>
      <c r="I1553" s="376"/>
      <c r="J1553" s="376"/>
      <c r="K1553" s="376"/>
      <c r="L1553" s="376"/>
      <c r="M1553" s="376"/>
      <c r="N1553" s="376"/>
      <c r="O1553" s="376"/>
      <c r="P1553" s="376"/>
      <c r="Q1553" s="376"/>
      <c r="R1553" s="376"/>
      <c r="S1553" s="376"/>
      <c r="T1553" s="376"/>
      <c r="U1553" s="376"/>
      <c r="V1553" s="376"/>
      <c r="W1553" s="376"/>
      <c r="X1553" s="376"/>
      <c r="Y1553" s="376"/>
    </row>
    <row r="1554" spans="2:25" x14ac:dyDescent="0.2">
      <c r="B1554" s="376" t="s">
        <v>1736</v>
      </c>
      <c r="C1554" s="376"/>
      <c r="D1554" s="376"/>
      <c r="E1554" s="376"/>
      <c r="F1554" s="376"/>
      <c r="G1554" s="376"/>
      <c r="H1554" s="376"/>
      <c r="I1554" s="376"/>
      <c r="J1554" s="376"/>
      <c r="K1554" s="376"/>
      <c r="L1554" s="376"/>
      <c r="M1554" s="376"/>
      <c r="N1554" s="376"/>
      <c r="O1554" s="376"/>
      <c r="P1554" s="376"/>
      <c r="Q1554" s="376"/>
      <c r="R1554" s="376"/>
      <c r="S1554" s="376"/>
      <c r="T1554" s="376"/>
      <c r="U1554" s="376"/>
      <c r="V1554" s="376"/>
      <c r="W1554" s="376"/>
      <c r="X1554" s="376"/>
      <c r="Y1554" s="376"/>
    </row>
    <row r="1555" spans="2:25" x14ac:dyDescent="0.2">
      <c r="B1555" s="376" t="s">
        <v>1737</v>
      </c>
      <c r="C1555" s="376"/>
      <c r="D1555" s="376"/>
      <c r="E1555" s="376"/>
      <c r="F1555" s="376"/>
      <c r="G1555" s="376"/>
      <c r="H1555" s="376"/>
      <c r="I1555" s="376"/>
      <c r="J1555" s="376"/>
      <c r="K1555" s="376"/>
      <c r="L1555" s="376"/>
      <c r="M1555" s="376"/>
      <c r="N1555" s="376"/>
      <c r="O1555" s="376"/>
      <c r="P1555" s="376"/>
      <c r="Q1555" s="376"/>
      <c r="R1555" s="376"/>
      <c r="S1555" s="376"/>
      <c r="T1555" s="376"/>
      <c r="U1555" s="376"/>
      <c r="V1555" s="376"/>
      <c r="W1555" s="376"/>
      <c r="X1555" s="376"/>
      <c r="Y1555" s="376"/>
    </row>
    <row r="1556" spans="2:25" x14ac:dyDescent="0.2">
      <c r="B1556" s="376" t="s">
        <v>1738</v>
      </c>
      <c r="C1556" s="376"/>
      <c r="D1556" s="376"/>
      <c r="E1556" s="376"/>
      <c r="F1556" s="376"/>
      <c r="G1556" s="376"/>
      <c r="H1556" s="376"/>
      <c r="I1556" s="376"/>
      <c r="J1556" s="376"/>
      <c r="K1556" s="376"/>
      <c r="L1556" s="376"/>
      <c r="M1556" s="376"/>
      <c r="N1556" s="376"/>
      <c r="O1556" s="376"/>
      <c r="P1556" s="376"/>
      <c r="Q1556" s="376"/>
      <c r="R1556" s="376"/>
      <c r="S1556" s="376"/>
      <c r="T1556" s="376"/>
      <c r="U1556" s="376"/>
      <c r="V1556" s="376"/>
      <c r="W1556" s="376"/>
      <c r="X1556" s="376"/>
      <c r="Y1556" s="376"/>
    </row>
    <row r="1557" spans="2:25" x14ac:dyDescent="0.2">
      <c r="B1557" s="376" t="s">
        <v>1739</v>
      </c>
      <c r="C1557" s="376"/>
      <c r="D1557" s="376"/>
      <c r="E1557" s="376"/>
      <c r="F1557" s="376"/>
      <c r="G1557" s="376"/>
      <c r="H1557" s="376"/>
      <c r="I1557" s="376"/>
      <c r="J1557" s="376"/>
      <c r="K1557" s="376"/>
      <c r="L1557" s="376"/>
      <c r="M1557" s="376"/>
      <c r="N1557" s="376"/>
      <c r="O1557" s="376"/>
      <c r="P1557" s="376"/>
      <c r="Q1557" s="376"/>
      <c r="R1557" s="376"/>
      <c r="S1557" s="376"/>
      <c r="T1557" s="376"/>
      <c r="U1557" s="376"/>
      <c r="V1557" s="376"/>
      <c r="W1557" s="376"/>
      <c r="X1557" s="376"/>
      <c r="Y1557" s="376"/>
    </row>
    <row r="1558" spans="2:25" x14ac:dyDescent="0.2">
      <c r="B1558" s="376" t="s">
        <v>1740</v>
      </c>
      <c r="C1558" s="376"/>
      <c r="D1558" s="376"/>
      <c r="E1558" s="376"/>
      <c r="F1558" s="376"/>
      <c r="G1558" s="376"/>
      <c r="H1558" s="376"/>
      <c r="I1558" s="376"/>
      <c r="J1558" s="376"/>
      <c r="K1558" s="376"/>
      <c r="L1558" s="376"/>
      <c r="M1558" s="376"/>
      <c r="N1558" s="376"/>
      <c r="O1558" s="376"/>
      <c r="P1558" s="376"/>
      <c r="Q1558" s="376"/>
      <c r="R1558" s="376"/>
      <c r="S1558" s="376"/>
      <c r="T1558" s="376"/>
      <c r="U1558" s="376"/>
      <c r="V1558" s="376"/>
      <c r="W1558" s="376"/>
      <c r="X1558" s="376"/>
      <c r="Y1558" s="376"/>
    </row>
    <row r="1559" spans="2:25" x14ac:dyDescent="0.2">
      <c r="B1559" s="376" t="s">
        <v>1741</v>
      </c>
      <c r="C1559" s="376"/>
      <c r="D1559" s="376"/>
      <c r="E1559" s="376"/>
      <c r="F1559" s="376"/>
      <c r="G1559" s="376"/>
      <c r="H1559" s="376"/>
      <c r="I1559" s="376"/>
      <c r="J1559" s="376"/>
      <c r="K1559" s="376"/>
      <c r="L1559" s="376"/>
      <c r="M1559" s="376"/>
      <c r="N1559" s="376"/>
      <c r="O1559" s="376"/>
      <c r="P1559" s="376"/>
      <c r="Q1559" s="376"/>
      <c r="R1559" s="376"/>
      <c r="S1559" s="376"/>
      <c r="T1559" s="376"/>
      <c r="U1559" s="376"/>
      <c r="V1559" s="376"/>
      <c r="W1559" s="376"/>
      <c r="X1559" s="376"/>
      <c r="Y1559" s="376"/>
    </row>
    <row r="1560" spans="2:25" x14ac:dyDescent="0.2">
      <c r="B1560" s="376" t="s">
        <v>1742</v>
      </c>
      <c r="C1560" s="376"/>
      <c r="D1560" s="376"/>
      <c r="E1560" s="376"/>
      <c r="F1560" s="376"/>
      <c r="G1560" s="376"/>
      <c r="H1560" s="376"/>
      <c r="I1560" s="376"/>
      <c r="J1560" s="376"/>
      <c r="K1560" s="376"/>
      <c r="L1560" s="376"/>
      <c r="M1560" s="376"/>
      <c r="N1560" s="376"/>
      <c r="O1560" s="376"/>
      <c r="P1560" s="376"/>
      <c r="Q1560" s="376"/>
      <c r="R1560" s="376"/>
      <c r="S1560" s="376"/>
      <c r="T1560" s="376"/>
      <c r="U1560" s="376"/>
      <c r="V1560" s="376"/>
      <c r="W1560" s="376"/>
      <c r="X1560" s="376"/>
      <c r="Y1560" s="376"/>
    </row>
    <row r="1561" spans="2:25" x14ac:dyDescent="0.2">
      <c r="B1561" s="376" t="s">
        <v>1743</v>
      </c>
      <c r="C1561" s="376"/>
      <c r="D1561" s="376"/>
      <c r="E1561" s="376"/>
      <c r="F1561" s="376"/>
      <c r="G1561" s="376"/>
      <c r="H1561" s="376"/>
      <c r="I1561" s="376"/>
      <c r="J1561" s="376"/>
      <c r="K1561" s="376"/>
      <c r="L1561" s="376"/>
      <c r="M1561" s="376"/>
      <c r="N1561" s="376"/>
      <c r="O1561" s="376"/>
      <c r="P1561" s="376"/>
      <c r="Q1561" s="376"/>
      <c r="R1561" s="376"/>
      <c r="S1561" s="376"/>
      <c r="T1561" s="376"/>
      <c r="U1561" s="376"/>
      <c r="V1561" s="376"/>
      <c r="W1561" s="376"/>
      <c r="X1561" s="376"/>
      <c r="Y1561" s="376"/>
    </row>
    <row r="1562" spans="2:25" x14ac:dyDescent="0.2">
      <c r="B1562" s="376" t="s">
        <v>1744</v>
      </c>
      <c r="C1562" s="376"/>
      <c r="D1562" s="376"/>
      <c r="E1562" s="376"/>
      <c r="F1562" s="376"/>
      <c r="G1562" s="376"/>
      <c r="H1562" s="376"/>
      <c r="I1562" s="376"/>
      <c r="J1562" s="376"/>
      <c r="K1562" s="376"/>
      <c r="L1562" s="376"/>
      <c r="M1562" s="376"/>
      <c r="N1562" s="376"/>
      <c r="O1562" s="376"/>
      <c r="P1562" s="376"/>
      <c r="Q1562" s="376"/>
      <c r="R1562" s="376"/>
      <c r="S1562" s="376"/>
      <c r="T1562" s="376"/>
      <c r="U1562" s="376"/>
      <c r="V1562" s="376"/>
      <c r="W1562" s="376"/>
      <c r="X1562" s="376"/>
      <c r="Y1562" s="376"/>
    </row>
    <row r="1563" spans="2:25" x14ac:dyDescent="0.2">
      <c r="B1563" s="376" t="s">
        <v>1745</v>
      </c>
      <c r="C1563" s="376"/>
      <c r="D1563" s="376"/>
      <c r="E1563" s="376"/>
      <c r="F1563" s="376"/>
      <c r="G1563" s="376"/>
      <c r="H1563" s="376"/>
      <c r="I1563" s="376"/>
      <c r="J1563" s="376"/>
      <c r="K1563" s="376"/>
      <c r="L1563" s="376"/>
      <c r="M1563" s="376"/>
      <c r="N1563" s="376"/>
      <c r="O1563" s="376"/>
      <c r="P1563" s="376"/>
      <c r="Q1563" s="376"/>
      <c r="R1563" s="376"/>
      <c r="S1563" s="376"/>
      <c r="T1563" s="376"/>
      <c r="U1563" s="376"/>
      <c r="V1563" s="376"/>
      <c r="W1563" s="376"/>
      <c r="X1563" s="376"/>
      <c r="Y1563" s="376"/>
    </row>
    <row r="1564" spans="2:25" x14ac:dyDescent="0.2">
      <c r="B1564" s="376" t="s">
        <v>1746</v>
      </c>
      <c r="C1564" s="376"/>
      <c r="D1564" s="376"/>
      <c r="E1564" s="376"/>
      <c r="F1564" s="376"/>
      <c r="G1564" s="376"/>
      <c r="H1564" s="376"/>
      <c r="I1564" s="376"/>
      <c r="J1564" s="376"/>
      <c r="K1564" s="376"/>
      <c r="L1564" s="376"/>
      <c r="M1564" s="376"/>
      <c r="N1564" s="376"/>
      <c r="O1564" s="376"/>
      <c r="P1564" s="376"/>
      <c r="Q1564" s="376"/>
      <c r="R1564" s="376"/>
      <c r="S1564" s="376"/>
      <c r="T1564" s="376"/>
      <c r="U1564" s="376"/>
      <c r="V1564" s="376"/>
      <c r="W1564" s="376"/>
      <c r="X1564" s="376"/>
      <c r="Y1564" s="376"/>
    </row>
    <row r="1565" spans="2:25" x14ac:dyDescent="0.2">
      <c r="B1565" s="376" t="s">
        <v>1747</v>
      </c>
      <c r="C1565" s="376"/>
      <c r="D1565" s="376"/>
      <c r="E1565" s="376"/>
      <c r="F1565" s="376"/>
      <c r="G1565" s="376"/>
      <c r="H1565" s="376"/>
      <c r="I1565" s="376"/>
      <c r="J1565" s="376"/>
      <c r="K1565" s="376"/>
      <c r="L1565" s="376"/>
      <c r="M1565" s="376"/>
      <c r="N1565" s="376"/>
      <c r="O1565" s="376"/>
      <c r="P1565" s="376"/>
      <c r="Q1565" s="376"/>
      <c r="R1565" s="376"/>
      <c r="S1565" s="376"/>
      <c r="T1565" s="376"/>
      <c r="U1565" s="376"/>
      <c r="V1565" s="376"/>
      <c r="W1565" s="376"/>
      <c r="X1565" s="376"/>
      <c r="Y1565" s="376"/>
    </row>
    <row r="1566" spans="2:25" x14ac:dyDescent="0.2">
      <c r="B1566" s="376" t="s">
        <v>1748</v>
      </c>
      <c r="C1566" s="376"/>
      <c r="D1566" s="376"/>
      <c r="E1566" s="376"/>
      <c r="F1566" s="376"/>
      <c r="G1566" s="376"/>
      <c r="H1566" s="376"/>
      <c r="I1566" s="376"/>
      <c r="J1566" s="376"/>
      <c r="K1566" s="376"/>
      <c r="L1566" s="376"/>
      <c r="M1566" s="376"/>
      <c r="N1566" s="376"/>
      <c r="O1566" s="376"/>
      <c r="P1566" s="376"/>
      <c r="Q1566" s="376"/>
      <c r="R1566" s="376"/>
      <c r="S1566" s="376"/>
      <c r="T1566" s="376"/>
      <c r="U1566" s="376"/>
      <c r="V1566" s="376"/>
      <c r="W1566" s="376"/>
      <c r="X1566" s="376"/>
      <c r="Y1566" s="376"/>
    </row>
    <row r="1567" spans="2:25" x14ac:dyDescent="0.2">
      <c r="B1567" s="376" t="s">
        <v>1749</v>
      </c>
      <c r="C1567" s="376"/>
      <c r="D1567" s="376"/>
      <c r="E1567" s="376"/>
      <c r="F1567" s="376"/>
      <c r="G1567" s="376"/>
      <c r="H1567" s="376"/>
      <c r="I1567" s="376"/>
      <c r="J1567" s="376"/>
      <c r="K1567" s="376"/>
      <c r="L1567" s="376"/>
      <c r="M1567" s="376"/>
      <c r="N1567" s="376"/>
      <c r="O1567" s="376"/>
      <c r="P1567" s="376"/>
      <c r="Q1567" s="376"/>
      <c r="R1567" s="376"/>
      <c r="S1567" s="376"/>
      <c r="T1567" s="376"/>
      <c r="U1567" s="376"/>
      <c r="V1567" s="376"/>
      <c r="W1567" s="376"/>
      <c r="X1567" s="376"/>
      <c r="Y1567" s="376"/>
    </row>
    <row r="1568" spans="2:25" x14ac:dyDescent="0.2">
      <c r="B1568" s="376">
        <v>52</v>
      </c>
      <c r="C1568" s="376"/>
      <c r="D1568" s="376"/>
      <c r="E1568" s="376"/>
      <c r="F1568" s="376"/>
      <c r="G1568" s="376"/>
      <c r="H1568" s="376"/>
      <c r="I1568" s="376"/>
      <c r="J1568" s="376"/>
      <c r="K1568" s="376"/>
      <c r="L1568" s="376"/>
      <c r="M1568" s="376"/>
      <c r="N1568" s="376"/>
      <c r="O1568" s="376"/>
      <c r="P1568" s="376"/>
      <c r="Q1568" s="376"/>
      <c r="R1568" s="376"/>
      <c r="S1568" s="376"/>
      <c r="T1568" s="376"/>
      <c r="U1568" s="376"/>
      <c r="V1568" s="376"/>
      <c r="W1568" s="376"/>
      <c r="X1568" s="376"/>
      <c r="Y1568" s="376"/>
    </row>
    <row r="1569" spans="2:25" x14ac:dyDescent="0.2">
      <c r="B1569" s="376" t="s">
        <v>1750</v>
      </c>
      <c r="C1569" s="376"/>
      <c r="D1569" s="376"/>
      <c r="E1569" s="376"/>
      <c r="F1569" s="376"/>
      <c r="G1569" s="376"/>
      <c r="H1569" s="376"/>
      <c r="I1569" s="376"/>
      <c r="J1569" s="376"/>
      <c r="K1569" s="376"/>
      <c r="L1569" s="376"/>
      <c r="M1569" s="376"/>
      <c r="N1569" s="376"/>
      <c r="O1569" s="376"/>
      <c r="P1569" s="376"/>
      <c r="Q1569" s="376"/>
      <c r="R1569" s="376"/>
      <c r="S1569" s="376"/>
      <c r="T1569" s="376"/>
      <c r="U1569" s="376"/>
      <c r="V1569" s="376"/>
      <c r="W1569" s="376"/>
      <c r="X1569" s="376"/>
      <c r="Y1569" s="376"/>
    </row>
    <row r="1570" spans="2:25" x14ac:dyDescent="0.2">
      <c r="B1570" s="376" t="s">
        <v>1751</v>
      </c>
      <c r="C1570" s="376"/>
      <c r="D1570" s="376"/>
      <c r="E1570" s="376"/>
      <c r="F1570" s="376"/>
      <c r="G1570" s="376"/>
      <c r="H1570" s="376"/>
      <c r="I1570" s="376"/>
      <c r="J1570" s="376"/>
      <c r="K1570" s="376"/>
      <c r="L1570" s="376"/>
      <c r="M1570" s="376"/>
      <c r="N1570" s="376"/>
      <c r="O1570" s="376"/>
      <c r="P1570" s="376"/>
      <c r="Q1570" s="376"/>
      <c r="R1570" s="376"/>
      <c r="S1570" s="376"/>
      <c r="T1570" s="376"/>
      <c r="U1570" s="376"/>
      <c r="V1570" s="376"/>
      <c r="W1570" s="376"/>
      <c r="X1570" s="376"/>
      <c r="Y1570" s="376"/>
    </row>
    <row r="1571" spans="2:25" x14ac:dyDescent="0.2">
      <c r="B1571" s="376" t="s">
        <v>1752</v>
      </c>
      <c r="C1571" s="376"/>
      <c r="D1571" s="376"/>
      <c r="E1571" s="376"/>
      <c r="F1571" s="376"/>
      <c r="G1571" s="376"/>
      <c r="H1571" s="376"/>
      <c r="I1571" s="376"/>
      <c r="J1571" s="376"/>
      <c r="K1571" s="376"/>
      <c r="L1571" s="376"/>
      <c r="M1571" s="376"/>
      <c r="N1571" s="376"/>
      <c r="O1571" s="376"/>
      <c r="P1571" s="376"/>
      <c r="Q1571" s="376"/>
      <c r="R1571" s="376"/>
      <c r="S1571" s="376"/>
      <c r="T1571" s="376"/>
      <c r="U1571" s="376"/>
      <c r="V1571" s="376"/>
      <c r="W1571" s="376"/>
      <c r="X1571" s="376"/>
      <c r="Y1571" s="376"/>
    </row>
    <row r="1572" spans="2:25" x14ac:dyDescent="0.2">
      <c r="B1572" s="376" t="s">
        <v>1753</v>
      </c>
      <c r="C1572" s="376"/>
      <c r="D1572" s="376"/>
      <c r="E1572" s="376"/>
      <c r="F1572" s="376"/>
      <c r="G1572" s="376"/>
      <c r="H1572" s="376"/>
      <c r="I1572" s="376"/>
      <c r="J1572" s="376"/>
      <c r="K1572" s="376"/>
      <c r="L1572" s="376"/>
      <c r="M1572" s="376"/>
      <c r="N1572" s="376"/>
      <c r="O1572" s="376"/>
      <c r="P1572" s="376"/>
      <c r="Q1572" s="376"/>
      <c r="R1572" s="376"/>
      <c r="S1572" s="376"/>
      <c r="T1572" s="376"/>
      <c r="U1572" s="376"/>
      <c r="V1572" s="376"/>
      <c r="W1572" s="376"/>
      <c r="X1572" s="376"/>
      <c r="Y1572" s="376"/>
    </row>
    <row r="1573" spans="2:25" x14ac:dyDescent="0.2">
      <c r="B1573" s="376" t="s">
        <v>1754</v>
      </c>
      <c r="C1573" s="376"/>
      <c r="D1573" s="376"/>
      <c r="E1573" s="376"/>
      <c r="F1573" s="376"/>
      <c r="G1573" s="376"/>
      <c r="H1573" s="376"/>
      <c r="I1573" s="376"/>
      <c r="J1573" s="376"/>
      <c r="K1573" s="376"/>
      <c r="L1573" s="376"/>
      <c r="M1573" s="376"/>
      <c r="N1573" s="376"/>
      <c r="O1573" s="376"/>
      <c r="P1573" s="376"/>
      <c r="Q1573" s="376"/>
      <c r="R1573" s="376"/>
      <c r="S1573" s="376"/>
      <c r="T1573" s="376"/>
      <c r="U1573" s="376"/>
      <c r="V1573" s="376"/>
      <c r="W1573" s="376"/>
      <c r="X1573" s="376"/>
      <c r="Y1573" s="376"/>
    </row>
    <row r="1574" spans="2:25" x14ac:dyDescent="0.2">
      <c r="B1574" s="376" t="s">
        <v>1755</v>
      </c>
      <c r="C1574" s="376"/>
      <c r="D1574" s="376"/>
      <c r="E1574" s="376"/>
      <c r="F1574" s="376"/>
      <c r="G1574" s="376"/>
      <c r="H1574" s="376"/>
      <c r="I1574" s="376"/>
      <c r="J1574" s="376"/>
      <c r="K1574" s="376"/>
      <c r="L1574" s="376"/>
      <c r="M1574" s="376"/>
      <c r="N1574" s="376"/>
      <c r="O1574" s="376"/>
      <c r="P1574" s="376"/>
      <c r="Q1574" s="376"/>
      <c r="R1574" s="376"/>
      <c r="S1574" s="376"/>
      <c r="T1574" s="376"/>
      <c r="U1574" s="376"/>
      <c r="V1574" s="376"/>
      <c r="W1574" s="376"/>
      <c r="X1574" s="376"/>
      <c r="Y1574" s="376"/>
    </row>
    <row r="1575" spans="2:25" x14ac:dyDescent="0.2">
      <c r="B1575" s="376" t="s">
        <v>1756</v>
      </c>
      <c r="C1575" s="376"/>
      <c r="D1575" s="376"/>
      <c r="E1575" s="376"/>
      <c r="F1575" s="376"/>
      <c r="G1575" s="376"/>
      <c r="H1575" s="376"/>
      <c r="I1575" s="376"/>
      <c r="J1575" s="376"/>
      <c r="K1575" s="376"/>
      <c r="L1575" s="376"/>
      <c r="M1575" s="376"/>
      <c r="N1575" s="376"/>
      <c r="O1575" s="376"/>
      <c r="P1575" s="376"/>
      <c r="Q1575" s="376"/>
      <c r="R1575" s="376"/>
      <c r="S1575" s="376"/>
      <c r="T1575" s="376"/>
      <c r="U1575" s="376"/>
      <c r="V1575" s="376"/>
      <c r="W1575" s="376"/>
      <c r="X1575" s="376"/>
      <c r="Y1575" s="376"/>
    </row>
    <row r="1576" spans="2:25" x14ac:dyDescent="0.2">
      <c r="B1576" s="376" t="s">
        <v>1757</v>
      </c>
      <c r="C1576" s="376"/>
      <c r="D1576" s="376"/>
      <c r="E1576" s="376"/>
      <c r="F1576" s="376"/>
      <c r="G1576" s="376"/>
      <c r="H1576" s="376"/>
      <c r="I1576" s="376"/>
      <c r="J1576" s="376"/>
      <c r="K1576" s="376"/>
      <c r="L1576" s="376"/>
      <c r="M1576" s="376"/>
      <c r="N1576" s="376"/>
      <c r="O1576" s="376"/>
      <c r="P1576" s="376"/>
      <c r="Q1576" s="376"/>
      <c r="R1576" s="376"/>
      <c r="S1576" s="376"/>
      <c r="T1576" s="376"/>
      <c r="U1576" s="376"/>
      <c r="V1576" s="376"/>
      <c r="W1576" s="376"/>
      <c r="X1576" s="376"/>
      <c r="Y1576" s="376"/>
    </row>
    <row r="1577" spans="2:25" x14ac:dyDescent="0.2">
      <c r="B1577" s="376" t="s">
        <v>1758</v>
      </c>
      <c r="C1577" s="376"/>
      <c r="D1577" s="376"/>
      <c r="E1577" s="376"/>
      <c r="F1577" s="376"/>
      <c r="G1577" s="376"/>
      <c r="H1577" s="376"/>
      <c r="I1577" s="376"/>
      <c r="J1577" s="376"/>
      <c r="K1577" s="376"/>
      <c r="L1577" s="376"/>
      <c r="M1577" s="376"/>
      <c r="N1577" s="376"/>
      <c r="O1577" s="376"/>
      <c r="P1577" s="376"/>
      <c r="Q1577" s="376"/>
      <c r="R1577" s="376"/>
      <c r="S1577" s="376"/>
      <c r="T1577" s="376"/>
      <c r="U1577" s="376"/>
      <c r="V1577" s="376"/>
      <c r="W1577" s="376"/>
      <c r="X1577" s="376"/>
      <c r="Y1577" s="376"/>
    </row>
    <row r="1578" spans="2:25" x14ac:dyDescent="0.2">
      <c r="B1578" s="376" t="s">
        <v>1759</v>
      </c>
      <c r="C1578" s="376"/>
      <c r="D1578" s="376"/>
      <c r="E1578" s="376"/>
      <c r="F1578" s="376"/>
      <c r="G1578" s="376"/>
      <c r="H1578" s="376"/>
      <c r="I1578" s="376"/>
      <c r="J1578" s="376"/>
      <c r="K1578" s="376"/>
      <c r="L1578" s="376"/>
      <c r="M1578" s="376"/>
      <c r="N1578" s="376"/>
      <c r="O1578" s="376"/>
      <c r="P1578" s="376"/>
      <c r="Q1578" s="376"/>
      <c r="R1578" s="376"/>
      <c r="S1578" s="376"/>
      <c r="T1578" s="376"/>
      <c r="U1578" s="376"/>
      <c r="V1578" s="376"/>
      <c r="W1578" s="376"/>
      <c r="X1578" s="376"/>
      <c r="Y1578" s="376"/>
    </row>
    <row r="1579" spans="2:25" x14ac:dyDescent="0.2">
      <c r="B1579" s="376" t="s">
        <v>1760</v>
      </c>
      <c r="C1579" s="376"/>
      <c r="D1579" s="376"/>
      <c r="E1579" s="376"/>
      <c r="F1579" s="376"/>
      <c r="G1579" s="376"/>
      <c r="H1579" s="376"/>
      <c r="I1579" s="376"/>
      <c r="J1579" s="376"/>
      <c r="K1579" s="376"/>
      <c r="L1579" s="376"/>
      <c r="M1579" s="376"/>
      <c r="N1579" s="376"/>
      <c r="O1579" s="376"/>
      <c r="P1579" s="376"/>
      <c r="Q1579" s="376"/>
      <c r="R1579" s="376"/>
      <c r="S1579" s="376"/>
      <c r="T1579" s="376"/>
      <c r="U1579" s="376"/>
      <c r="V1579" s="376"/>
      <c r="W1579" s="376"/>
      <c r="X1579" s="376"/>
      <c r="Y1579" s="376"/>
    </row>
    <row r="1580" spans="2:25" x14ac:dyDescent="0.2">
      <c r="B1580" s="376" t="s">
        <v>1761</v>
      </c>
      <c r="C1580" s="376"/>
      <c r="D1580" s="376"/>
      <c r="E1580" s="376"/>
      <c r="F1580" s="376"/>
      <c r="G1580" s="376"/>
      <c r="H1580" s="376"/>
      <c r="I1580" s="376"/>
      <c r="J1580" s="376"/>
      <c r="K1580" s="376"/>
      <c r="L1580" s="376"/>
      <c r="M1580" s="376"/>
      <c r="N1580" s="376"/>
      <c r="O1580" s="376"/>
      <c r="P1580" s="376"/>
      <c r="Q1580" s="376"/>
      <c r="R1580" s="376"/>
      <c r="S1580" s="376"/>
      <c r="T1580" s="376"/>
      <c r="U1580" s="376"/>
      <c r="V1580" s="376"/>
      <c r="W1580" s="376"/>
      <c r="X1580" s="376"/>
      <c r="Y1580" s="376"/>
    </row>
    <row r="1581" spans="2:25" x14ac:dyDescent="0.2">
      <c r="B1581" s="376" t="s">
        <v>1762</v>
      </c>
      <c r="C1581" s="376"/>
      <c r="D1581" s="376"/>
      <c r="E1581" s="376"/>
      <c r="F1581" s="376"/>
      <c r="G1581" s="376"/>
      <c r="H1581" s="376"/>
      <c r="I1581" s="376"/>
      <c r="J1581" s="376"/>
      <c r="K1581" s="376"/>
      <c r="L1581" s="376"/>
      <c r="M1581" s="376"/>
      <c r="N1581" s="376"/>
      <c r="O1581" s="376"/>
      <c r="P1581" s="376"/>
      <c r="Q1581" s="376"/>
      <c r="R1581" s="376"/>
      <c r="S1581" s="376"/>
      <c r="T1581" s="376"/>
      <c r="U1581" s="376"/>
      <c r="V1581" s="376"/>
      <c r="W1581" s="376"/>
      <c r="X1581" s="376"/>
      <c r="Y1581" s="376"/>
    </row>
    <row r="1582" spans="2:25" x14ac:dyDescent="0.2">
      <c r="B1582" s="376" t="s">
        <v>1763</v>
      </c>
      <c r="C1582" s="376"/>
      <c r="D1582" s="376"/>
      <c r="E1582" s="376"/>
      <c r="F1582" s="376"/>
      <c r="G1582" s="376"/>
      <c r="H1582" s="376"/>
      <c r="I1582" s="376"/>
      <c r="J1582" s="376"/>
      <c r="K1582" s="376"/>
      <c r="L1582" s="376"/>
      <c r="M1582" s="376"/>
      <c r="N1582" s="376"/>
      <c r="O1582" s="376"/>
      <c r="P1582" s="376"/>
      <c r="Q1582" s="376"/>
      <c r="R1582" s="376"/>
      <c r="S1582" s="376"/>
      <c r="T1582" s="376"/>
      <c r="U1582" s="376"/>
      <c r="V1582" s="376"/>
      <c r="W1582" s="376"/>
      <c r="X1582" s="376"/>
      <c r="Y1582" s="376"/>
    </row>
    <row r="1583" spans="2:25" x14ac:dyDescent="0.2">
      <c r="B1583" s="376" t="s">
        <v>1764</v>
      </c>
      <c r="C1583" s="376"/>
      <c r="D1583" s="376"/>
      <c r="E1583" s="376"/>
      <c r="F1583" s="376"/>
      <c r="G1583" s="376"/>
      <c r="H1583" s="376"/>
      <c r="I1583" s="376"/>
      <c r="J1583" s="376"/>
      <c r="K1583" s="376"/>
      <c r="L1583" s="376"/>
      <c r="M1583" s="376"/>
      <c r="N1583" s="376"/>
      <c r="O1583" s="376"/>
      <c r="P1583" s="376"/>
      <c r="Q1583" s="376"/>
      <c r="R1583" s="376"/>
      <c r="S1583" s="376"/>
      <c r="T1583" s="376"/>
      <c r="U1583" s="376"/>
      <c r="V1583" s="376"/>
      <c r="W1583" s="376"/>
      <c r="X1583" s="376"/>
      <c r="Y1583" s="376"/>
    </row>
    <row r="1584" spans="2:25" x14ac:dyDescent="0.2">
      <c r="B1584" s="376" t="s">
        <v>1765</v>
      </c>
      <c r="C1584" s="376"/>
      <c r="D1584" s="376"/>
      <c r="E1584" s="376"/>
      <c r="F1584" s="376"/>
      <c r="G1584" s="376"/>
      <c r="H1584" s="376"/>
      <c r="I1584" s="376"/>
      <c r="J1584" s="376"/>
      <c r="K1584" s="376"/>
      <c r="L1584" s="376"/>
      <c r="M1584" s="376"/>
      <c r="N1584" s="376"/>
      <c r="O1584" s="376"/>
      <c r="P1584" s="376"/>
      <c r="Q1584" s="376"/>
      <c r="R1584" s="376"/>
      <c r="S1584" s="376"/>
      <c r="T1584" s="376"/>
      <c r="U1584" s="376"/>
      <c r="V1584" s="376"/>
      <c r="W1584" s="376"/>
      <c r="X1584" s="376"/>
      <c r="Y1584" s="376"/>
    </row>
    <row r="1585" spans="2:25" x14ac:dyDescent="0.2">
      <c r="B1585" s="376" t="s">
        <v>1766</v>
      </c>
      <c r="C1585" s="376"/>
      <c r="D1585" s="376"/>
      <c r="E1585" s="376"/>
      <c r="F1585" s="376"/>
      <c r="G1585" s="376"/>
      <c r="H1585" s="376"/>
      <c r="I1585" s="376"/>
      <c r="J1585" s="376"/>
      <c r="K1585" s="376"/>
      <c r="L1585" s="376"/>
      <c r="M1585" s="376"/>
      <c r="N1585" s="376"/>
      <c r="O1585" s="376"/>
      <c r="P1585" s="376"/>
      <c r="Q1585" s="376"/>
      <c r="R1585" s="376"/>
      <c r="S1585" s="376"/>
      <c r="T1585" s="376"/>
      <c r="U1585" s="376"/>
      <c r="V1585" s="376"/>
      <c r="W1585" s="376"/>
      <c r="X1585" s="376"/>
      <c r="Y1585" s="376"/>
    </row>
    <row r="1586" spans="2:25" x14ac:dyDescent="0.2">
      <c r="B1586" s="376" t="s">
        <v>1767</v>
      </c>
      <c r="C1586" s="376"/>
      <c r="D1586" s="376"/>
      <c r="E1586" s="376"/>
      <c r="F1586" s="376"/>
      <c r="G1586" s="376"/>
      <c r="H1586" s="376"/>
      <c r="I1586" s="376"/>
      <c r="J1586" s="376"/>
      <c r="K1586" s="376"/>
      <c r="L1586" s="376"/>
      <c r="M1586" s="376"/>
      <c r="N1586" s="376"/>
      <c r="O1586" s="376"/>
      <c r="P1586" s="376"/>
      <c r="Q1586" s="376"/>
      <c r="R1586" s="376"/>
      <c r="S1586" s="376"/>
      <c r="T1586" s="376"/>
      <c r="U1586" s="376"/>
      <c r="V1586" s="376"/>
      <c r="W1586" s="376"/>
      <c r="X1586" s="376"/>
      <c r="Y1586" s="376"/>
    </row>
    <row r="1587" spans="2:25" x14ac:dyDescent="0.2">
      <c r="B1587" s="376" t="s">
        <v>1768</v>
      </c>
      <c r="C1587" s="376"/>
      <c r="D1587" s="376"/>
      <c r="E1587" s="376"/>
      <c r="F1587" s="376"/>
      <c r="G1587" s="376"/>
      <c r="H1587" s="376"/>
      <c r="I1587" s="376"/>
      <c r="J1587" s="376"/>
      <c r="K1587" s="376"/>
      <c r="L1587" s="376"/>
      <c r="M1587" s="376"/>
      <c r="N1587" s="376"/>
      <c r="O1587" s="376"/>
      <c r="P1587" s="376"/>
      <c r="Q1587" s="376"/>
      <c r="R1587" s="376"/>
      <c r="S1587" s="376"/>
      <c r="T1587" s="376"/>
      <c r="U1587" s="376"/>
      <c r="V1587" s="376"/>
      <c r="W1587" s="376"/>
      <c r="X1587" s="376"/>
      <c r="Y1587" s="376"/>
    </row>
    <row r="1588" spans="2:25" x14ac:dyDescent="0.2">
      <c r="B1588" s="376" t="s">
        <v>1769</v>
      </c>
      <c r="C1588" s="376"/>
      <c r="D1588" s="376"/>
      <c r="E1588" s="376"/>
      <c r="F1588" s="376"/>
      <c r="G1588" s="376"/>
      <c r="H1588" s="376"/>
      <c r="I1588" s="376"/>
      <c r="J1588" s="376"/>
      <c r="K1588" s="376"/>
      <c r="L1588" s="376"/>
      <c r="M1588" s="376"/>
      <c r="N1588" s="376"/>
      <c r="O1588" s="376"/>
      <c r="P1588" s="376"/>
      <c r="Q1588" s="376"/>
      <c r="R1588" s="376"/>
      <c r="S1588" s="376"/>
      <c r="T1588" s="376"/>
      <c r="U1588" s="376"/>
      <c r="V1588" s="376"/>
      <c r="W1588" s="376"/>
      <c r="X1588" s="376"/>
      <c r="Y1588" s="376"/>
    </row>
    <row r="1589" spans="2:25" x14ac:dyDescent="0.2">
      <c r="B1589" s="376" t="s">
        <v>1770</v>
      </c>
      <c r="C1589" s="376"/>
      <c r="D1589" s="376"/>
      <c r="E1589" s="376"/>
      <c r="F1589" s="376"/>
      <c r="G1589" s="376"/>
      <c r="H1589" s="376"/>
      <c r="I1589" s="376"/>
      <c r="J1589" s="376"/>
      <c r="K1589" s="376"/>
      <c r="L1589" s="376"/>
      <c r="M1589" s="376"/>
      <c r="N1589" s="376"/>
      <c r="O1589" s="376"/>
      <c r="P1589" s="376"/>
      <c r="Q1589" s="376"/>
      <c r="R1589" s="376"/>
      <c r="S1589" s="376"/>
      <c r="T1589" s="376"/>
      <c r="U1589" s="376"/>
      <c r="V1589" s="376"/>
      <c r="W1589" s="376"/>
      <c r="X1589" s="376"/>
      <c r="Y1589" s="376"/>
    </row>
    <row r="1590" spans="2:25" x14ac:dyDescent="0.2">
      <c r="B1590" s="376" t="s">
        <v>1771</v>
      </c>
      <c r="C1590" s="376"/>
      <c r="D1590" s="376"/>
      <c r="E1590" s="376"/>
      <c r="F1590" s="376"/>
      <c r="G1590" s="376"/>
      <c r="H1590" s="376"/>
      <c r="I1590" s="376"/>
      <c r="J1590" s="376"/>
      <c r="K1590" s="376"/>
      <c r="L1590" s="376"/>
      <c r="M1590" s="376"/>
      <c r="N1590" s="376"/>
      <c r="O1590" s="376"/>
      <c r="P1590" s="376"/>
      <c r="Q1590" s="376"/>
      <c r="R1590" s="376"/>
      <c r="S1590" s="376"/>
      <c r="T1590" s="376"/>
      <c r="U1590" s="376"/>
      <c r="V1590" s="376"/>
      <c r="W1590" s="376"/>
      <c r="X1590" s="376"/>
      <c r="Y1590" s="376"/>
    </row>
    <row r="1591" spans="2:25" x14ac:dyDescent="0.2">
      <c r="B1591" s="376" t="s">
        <v>1772</v>
      </c>
      <c r="C1591" s="376"/>
      <c r="D1591" s="376"/>
      <c r="E1591" s="376"/>
      <c r="F1591" s="376"/>
      <c r="G1591" s="376"/>
      <c r="H1591" s="376"/>
      <c r="I1591" s="376"/>
      <c r="J1591" s="376"/>
      <c r="K1591" s="376"/>
      <c r="L1591" s="376"/>
      <c r="M1591" s="376"/>
      <c r="N1591" s="376"/>
      <c r="O1591" s="376"/>
      <c r="P1591" s="376"/>
      <c r="Q1591" s="376"/>
      <c r="R1591" s="376"/>
      <c r="S1591" s="376"/>
      <c r="T1591" s="376"/>
      <c r="U1591" s="376"/>
      <c r="V1591" s="376"/>
      <c r="W1591" s="376"/>
      <c r="X1591" s="376"/>
      <c r="Y1591" s="376"/>
    </row>
    <row r="1592" spans="2:25" x14ac:dyDescent="0.2">
      <c r="B1592" s="376" t="s">
        <v>1773</v>
      </c>
      <c r="C1592" s="376"/>
      <c r="D1592" s="376"/>
      <c r="E1592" s="376"/>
      <c r="F1592" s="376"/>
      <c r="G1592" s="376"/>
      <c r="H1592" s="376"/>
      <c r="I1592" s="376"/>
      <c r="J1592" s="376"/>
      <c r="K1592" s="376"/>
      <c r="L1592" s="376"/>
      <c r="M1592" s="376"/>
      <c r="N1592" s="376"/>
      <c r="O1592" s="376"/>
      <c r="P1592" s="376"/>
      <c r="Q1592" s="376"/>
      <c r="R1592" s="376"/>
      <c r="S1592" s="376"/>
      <c r="T1592" s="376"/>
      <c r="U1592" s="376"/>
      <c r="V1592" s="376"/>
      <c r="W1592" s="376"/>
      <c r="X1592" s="376"/>
      <c r="Y1592" s="376"/>
    </row>
    <row r="1593" spans="2:25" x14ac:dyDescent="0.2">
      <c r="B1593" s="376" t="s">
        <v>1774</v>
      </c>
      <c r="C1593" s="376"/>
      <c r="D1593" s="376"/>
      <c r="E1593" s="376"/>
      <c r="F1593" s="376"/>
      <c r="G1593" s="376"/>
      <c r="H1593" s="376"/>
      <c r="I1593" s="376"/>
      <c r="J1593" s="376"/>
      <c r="K1593" s="376"/>
      <c r="L1593" s="376"/>
      <c r="M1593" s="376"/>
      <c r="N1593" s="376"/>
      <c r="O1593" s="376"/>
      <c r="P1593" s="376"/>
      <c r="Q1593" s="376"/>
      <c r="R1593" s="376"/>
      <c r="S1593" s="376"/>
      <c r="T1593" s="376"/>
      <c r="U1593" s="376"/>
      <c r="V1593" s="376"/>
      <c r="W1593" s="376"/>
      <c r="X1593" s="376"/>
      <c r="Y1593" s="376"/>
    </row>
    <row r="1594" spans="2:25" x14ac:dyDescent="0.2">
      <c r="B1594" s="376" t="s">
        <v>1775</v>
      </c>
      <c r="C1594" s="376"/>
      <c r="D1594" s="376"/>
      <c r="E1594" s="376"/>
      <c r="F1594" s="376"/>
      <c r="G1594" s="376"/>
      <c r="H1594" s="376"/>
      <c r="I1594" s="376"/>
      <c r="J1594" s="376"/>
      <c r="K1594" s="376"/>
      <c r="L1594" s="376"/>
      <c r="M1594" s="376"/>
      <c r="N1594" s="376"/>
      <c r="O1594" s="376"/>
      <c r="P1594" s="376"/>
      <c r="Q1594" s="376"/>
      <c r="R1594" s="376"/>
      <c r="S1594" s="376"/>
      <c r="T1594" s="376"/>
      <c r="U1594" s="376"/>
      <c r="V1594" s="376"/>
      <c r="W1594" s="376"/>
      <c r="X1594" s="376"/>
      <c r="Y1594" s="376"/>
    </row>
    <row r="1595" spans="2:25" x14ac:dyDescent="0.2">
      <c r="B1595" s="376" t="s">
        <v>1776</v>
      </c>
      <c r="C1595" s="376"/>
      <c r="D1595" s="376"/>
      <c r="E1595" s="376"/>
      <c r="F1595" s="376"/>
      <c r="G1595" s="376"/>
      <c r="H1595" s="376"/>
      <c r="I1595" s="376"/>
      <c r="J1595" s="376"/>
      <c r="K1595" s="376"/>
      <c r="L1595" s="376"/>
      <c r="M1595" s="376"/>
      <c r="N1595" s="376"/>
      <c r="O1595" s="376"/>
      <c r="P1595" s="376"/>
      <c r="Q1595" s="376"/>
      <c r="R1595" s="376"/>
      <c r="S1595" s="376"/>
      <c r="T1595" s="376"/>
      <c r="U1595" s="376"/>
      <c r="V1595" s="376"/>
      <c r="W1595" s="376"/>
      <c r="X1595" s="376"/>
      <c r="Y1595" s="376"/>
    </row>
    <row r="1596" spans="2:25" x14ac:dyDescent="0.2">
      <c r="B1596" s="376" t="s">
        <v>1777</v>
      </c>
      <c r="C1596" s="376"/>
      <c r="D1596" s="376"/>
      <c r="E1596" s="376"/>
      <c r="F1596" s="376"/>
      <c r="G1596" s="376"/>
      <c r="H1596" s="376"/>
      <c r="I1596" s="376"/>
      <c r="J1596" s="376"/>
      <c r="K1596" s="376"/>
      <c r="L1596" s="376"/>
      <c r="M1596" s="376"/>
      <c r="N1596" s="376"/>
      <c r="O1596" s="376"/>
      <c r="P1596" s="376"/>
      <c r="Q1596" s="376"/>
      <c r="R1596" s="376"/>
      <c r="S1596" s="376"/>
      <c r="T1596" s="376"/>
      <c r="U1596" s="376"/>
      <c r="V1596" s="376"/>
      <c r="W1596" s="376"/>
      <c r="X1596" s="376"/>
      <c r="Y1596" s="376"/>
    </row>
    <row r="1597" spans="2:25" x14ac:dyDescent="0.2">
      <c r="B1597" s="376" t="s">
        <v>1007</v>
      </c>
      <c r="C1597" s="376"/>
      <c r="D1597" s="376"/>
      <c r="E1597" s="376"/>
      <c r="F1597" s="376"/>
      <c r="G1597" s="376"/>
      <c r="H1597" s="376"/>
      <c r="I1597" s="376"/>
      <c r="J1597" s="376"/>
      <c r="K1597" s="376"/>
      <c r="L1597" s="376"/>
      <c r="M1597" s="376"/>
      <c r="N1597" s="376"/>
      <c r="O1597" s="376"/>
      <c r="P1597" s="376"/>
      <c r="Q1597" s="376"/>
      <c r="R1597" s="376"/>
      <c r="S1597" s="376"/>
      <c r="T1597" s="376"/>
      <c r="U1597" s="376"/>
      <c r="V1597" s="376"/>
      <c r="W1597" s="376"/>
      <c r="X1597" s="376"/>
      <c r="Y1597" s="376"/>
    </row>
    <row r="1598" spans="2:25" x14ac:dyDescent="0.2">
      <c r="B1598" s="376" t="s">
        <v>1008</v>
      </c>
      <c r="C1598" s="376"/>
      <c r="D1598" s="376"/>
      <c r="E1598" s="376"/>
      <c r="F1598" s="376"/>
      <c r="G1598" s="376"/>
      <c r="H1598" s="376"/>
      <c r="I1598" s="376"/>
      <c r="J1598" s="376"/>
      <c r="K1598" s="376"/>
      <c r="L1598" s="376"/>
      <c r="M1598" s="376"/>
      <c r="N1598" s="376"/>
      <c r="O1598" s="376"/>
      <c r="P1598" s="376"/>
      <c r="Q1598" s="376"/>
      <c r="R1598" s="376"/>
      <c r="S1598" s="376"/>
      <c r="T1598" s="376"/>
      <c r="U1598" s="376"/>
      <c r="V1598" s="376"/>
      <c r="W1598" s="376"/>
      <c r="X1598" s="376"/>
      <c r="Y1598" s="376"/>
    </row>
    <row r="1599" spans="2:25" x14ac:dyDescent="0.2">
      <c r="B1599" s="376" t="s">
        <v>1778</v>
      </c>
      <c r="C1599" s="376"/>
      <c r="D1599" s="376"/>
      <c r="E1599" s="376"/>
      <c r="F1599" s="376"/>
      <c r="G1599" s="376"/>
      <c r="H1599" s="376"/>
      <c r="I1599" s="376"/>
      <c r="J1599" s="376"/>
      <c r="K1599" s="376"/>
      <c r="L1599" s="376"/>
      <c r="M1599" s="376"/>
      <c r="N1599" s="376"/>
      <c r="O1599" s="376"/>
      <c r="P1599" s="376"/>
      <c r="Q1599" s="376"/>
      <c r="R1599" s="376"/>
      <c r="S1599" s="376"/>
      <c r="T1599" s="376"/>
      <c r="U1599" s="376"/>
      <c r="V1599" s="376"/>
      <c r="W1599" s="376"/>
      <c r="X1599" s="376"/>
      <c r="Y1599" s="376"/>
    </row>
    <row r="1600" spans="2:25" x14ac:dyDescent="0.2">
      <c r="B1600" s="376" t="s">
        <v>1010</v>
      </c>
      <c r="C1600" s="376"/>
      <c r="D1600" s="376"/>
      <c r="E1600" s="376"/>
      <c r="F1600" s="376"/>
      <c r="G1600" s="376"/>
      <c r="H1600" s="376"/>
      <c r="I1600" s="376"/>
      <c r="J1600" s="376"/>
      <c r="K1600" s="376"/>
      <c r="L1600" s="376"/>
      <c r="M1600" s="376"/>
      <c r="N1600" s="376"/>
      <c r="O1600" s="376"/>
      <c r="P1600" s="376"/>
      <c r="Q1600" s="376"/>
      <c r="R1600" s="376"/>
      <c r="S1600" s="376"/>
      <c r="T1600" s="376"/>
      <c r="U1600" s="376"/>
      <c r="V1600" s="376"/>
      <c r="W1600" s="376"/>
      <c r="X1600" s="376"/>
      <c r="Y1600" s="376"/>
    </row>
    <row r="1601" spans="2:25" x14ac:dyDescent="0.2">
      <c r="B1601" s="376" t="s">
        <v>1779</v>
      </c>
      <c r="C1601" s="376"/>
      <c r="D1601" s="376"/>
      <c r="E1601" s="376"/>
      <c r="F1601" s="376"/>
      <c r="G1601" s="376"/>
      <c r="H1601" s="376"/>
      <c r="I1601" s="376"/>
      <c r="J1601" s="376"/>
      <c r="K1601" s="376"/>
      <c r="L1601" s="376"/>
      <c r="M1601" s="376"/>
      <c r="N1601" s="376"/>
      <c r="O1601" s="376"/>
      <c r="P1601" s="376"/>
      <c r="Q1601" s="376"/>
      <c r="R1601" s="376"/>
      <c r="S1601" s="376"/>
      <c r="T1601" s="376"/>
      <c r="U1601" s="376"/>
      <c r="V1601" s="376"/>
      <c r="W1601" s="376"/>
      <c r="X1601" s="376"/>
      <c r="Y1601" s="376"/>
    </row>
    <row r="1602" spans="2:25" x14ac:dyDescent="0.2">
      <c r="B1602" s="376" t="s">
        <v>1012</v>
      </c>
      <c r="C1602" s="376"/>
      <c r="D1602" s="376"/>
      <c r="E1602" s="376"/>
      <c r="F1602" s="376"/>
      <c r="G1602" s="376"/>
      <c r="H1602" s="376"/>
      <c r="I1602" s="376"/>
      <c r="J1602" s="376"/>
      <c r="K1602" s="376"/>
      <c r="L1602" s="376"/>
      <c r="M1602" s="376"/>
      <c r="N1602" s="376"/>
      <c r="O1602" s="376"/>
      <c r="P1602" s="376"/>
      <c r="Q1602" s="376"/>
      <c r="R1602" s="376"/>
      <c r="S1602" s="376"/>
      <c r="T1602" s="376"/>
      <c r="U1602" s="376"/>
      <c r="V1602" s="376"/>
      <c r="W1602" s="376"/>
      <c r="X1602" s="376"/>
      <c r="Y1602" s="376"/>
    </row>
    <row r="1603" spans="2:25" x14ac:dyDescent="0.2">
      <c r="B1603" s="376" t="s">
        <v>1780</v>
      </c>
      <c r="C1603" s="376"/>
      <c r="D1603" s="376"/>
      <c r="E1603" s="376"/>
      <c r="F1603" s="376"/>
      <c r="G1603" s="376"/>
      <c r="H1603" s="376"/>
      <c r="I1603" s="376"/>
      <c r="J1603" s="376"/>
      <c r="K1603" s="376"/>
      <c r="L1603" s="376"/>
      <c r="M1603" s="376"/>
      <c r="N1603" s="376"/>
      <c r="O1603" s="376"/>
      <c r="P1603" s="376"/>
      <c r="Q1603" s="376"/>
      <c r="R1603" s="376"/>
      <c r="S1603" s="376"/>
      <c r="T1603" s="376"/>
      <c r="U1603" s="376"/>
      <c r="V1603" s="376"/>
      <c r="W1603" s="376"/>
      <c r="X1603" s="376"/>
      <c r="Y1603" s="376"/>
    </row>
    <row r="1604" spans="2:25" x14ac:dyDescent="0.2">
      <c r="B1604" s="376" t="s">
        <v>1781</v>
      </c>
      <c r="C1604" s="376"/>
      <c r="D1604" s="376"/>
      <c r="E1604" s="376"/>
      <c r="F1604" s="376"/>
      <c r="G1604" s="376"/>
      <c r="H1604" s="376"/>
      <c r="I1604" s="376"/>
      <c r="J1604" s="376"/>
      <c r="K1604" s="376"/>
      <c r="L1604" s="376"/>
      <c r="M1604" s="376"/>
      <c r="N1604" s="376"/>
      <c r="O1604" s="376"/>
      <c r="P1604" s="376"/>
      <c r="Q1604" s="376"/>
      <c r="R1604" s="376"/>
      <c r="S1604" s="376"/>
      <c r="T1604" s="376"/>
      <c r="U1604" s="376"/>
      <c r="V1604" s="376"/>
      <c r="W1604" s="376"/>
      <c r="X1604" s="376"/>
      <c r="Y1604" s="376"/>
    </row>
    <row r="1605" spans="2:25" x14ac:dyDescent="0.2">
      <c r="B1605" s="376">
        <v>53</v>
      </c>
      <c r="C1605" s="376"/>
      <c r="D1605" s="376"/>
      <c r="E1605" s="376"/>
      <c r="F1605" s="376"/>
      <c r="G1605" s="376"/>
      <c r="H1605" s="376"/>
      <c r="I1605" s="376"/>
      <c r="J1605" s="376"/>
      <c r="K1605" s="376"/>
      <c r="L1605" s="376"/>
      <c r="M1605" s="376"/>
      <c r="N1605" s="376"/>
      <c r="O1605" s="376"/>
      <c r="P1605" s="376"/>
      <c r="Q1605" s="376"/>
      <c r="R1605" s="376"/>
      <c r="S1605" s="376"/>
      <c r="T1605" s="376"/>
      <c r="U1605" s="376"/>
      <c r="V1605" s="376"/>
      <c r="W1605" s="376"/>
      <c r="X1605" s="376"/>
      <c r="Y1605" s="376"/>
    </row>
    <row r="1606" spans="2:25" x14ac:dyDescent="0.2">
      <c r="B1606" s="376" t="s">
        <v>1782</v>
      </c>
      <c r="C1606" s="376"/>
      <c r="D1606" s="376"/>
      <c r="E1606" s="376"/>
      <c r="F1606" s="376"/>
      <c r="G1606" s="376"/>
      <c r="H1606" s="376"/>
      <c r="I1606" s="376"/>
      <c r="J1606" s="376"/>
      <c r="K1606" s="376"/>
      <c r="L1606" s="376"/>
      <c r="M1606" s="376"/>
      <c r="N1606" s="376"/>
      <c r="O1606" s="376"/>
      <c r="P1606" s="376"/>
      <c r="Q1606" s="376"/>
      <c r="R1606" s="376"/>
      <c r="S1606" s="376"/>
      <c r="T1606" s="376"/>
      <c r="U1606" s="376"/>
      <c r="V1606" s="376"/>
      <c r="W1606" s="376"/>
      <c r="X1606" s="376"/>
      <c r="Y1606" s="376"/>
    </row>
    <row r="1607" spans="2:25" x14ac:dyDescent="0.2">
      <c r="B1607" s="376" t="s">
        <v>1016</v>
      </c>
      <c r="C1607" s="376"/>
      <c r="D1607" s="376"/>
      <c r="E1607" s="376"/>
      <c r="F1607" s="376"/>
      <c r="G1607" s="376"/>
      <c r="H1607" s="376"/>
      <c r="I1607" s="376"/>
      <c r="J1607" s="376"/>
      <c r="K1607" s="376"/>
      <c r="L1607" s="376"/>
      <c r="M1607" s="376"/>
      <c r="N1607" s="376"/>
      <c r="O1607" s="376"/>
      <c r="P1607" s="376"/>
      <c r="Q1607" s="376"/>
      <c r="R1607" s="376"/>
      <c r="S1607" s="376"/>
      <c r="T1607" s="376"/>
      <c r="U1607" s="376"/>
      <c r="V1607" s="376"/>
      <c r="W1607" s="376"/>
      <c r="X1607" s="376"/>
      <c r="Y1607" s="376"/>
    </row>
    <row r="1608" spans="2:25" x14ac:dyDescent="0.2">
      <c r="B1608" s="376" t="s">
        <v>1017</v>
      </c>
      <c r="C1608" s="376"/>
      <c r="D1608" s="376"/>
      <c r="E1608" s="376"/>
      <c r="F1608" s="376"/>
      <c r="G1608" s="376"/>
      <c r="H1608" s="376"/>
      <c r="I1608" s="376"/>
      <c r="J1608" s="376"/>
      <c r="K1608" s="376"/>
      <c r="L1608" s="376"/>
      <c r="M1608" s="376"/>
      <c r="N1608" s="376"/>
      <c r="O1608" s="376"/>
      <c r="P1608" s="376"/>
      <c r="Q1608" s="376"/>
      <c r="R1608" s="376"/>
      <c r="S1608" s="376"/>
      <c r="T1608" s="376"/>
      <c r="U1608" s="376"/>
      <c r="V1608" s="376"/>
      <c r="W1608" s="376"/>
      <c r="X1608" s="376"/>
      <c r="Y1608" s="376"/>
    </row>
    <row r="1609" spans="2:25" x14ac:dyDescent="0.2">
      <c r="B1609" s="376" t="s">
        <v>1783</v>
      </c>
      <c r="C1609" s="376"/>
      <c r="D1609" s="376"/>
      <c r="E1609" s="376"/>
      <c r="F1609" s="376"/>
      <c r="G1609" s="376"/>
      <c r="H1609" s="376"/>
      <c r="I1609" s="376"/>
      <c r="J1609" s="376"/>
      <c r="K1609" s="376"/>
      <c r="L1609" s="376"/>
      <c r="M1609" s="376"/>
      <c r="N1609" s="376"/>
      <c r="O1609" s="376"/>
      <c r="P1609" s="376"/>
      <c r="Q1609" s="376"/>
      <c r="R1609" s="376"/>
      <c r="S1609" s="376"/>
      <c r="T1609" s="376"/>
      <c r="U1609" s="376"/>
      <c r="V1609" s="376"/>
      <c r="W1609" s="376"/>
      <c r="X1609" s="376"/>
      <c r="Y1609" s="376"/>
    </row>
    <row r="1610" spans="2:25" x14ac:dyDescent="0.2">
      <c r="B1610" s="376" t="s">
        <v>1784</v>
      </c>
      <c r="C1610" s="376"/>
      <c r="D1610" s="376"/>
      <c r="E1610" s="376"/>
      <c r="F1610" s="376"/>
      <c r="G1610" s="376"/>
      <c r="H1610" s="376"/>
      <c r="I1610" s="376"/>
      <c r="J1610" s="376"/>
      <c r="K1610" s="376"/>
      <c r="L1610" s="376"/>
      <c r="M1610" s="376"/>
      <c r="N1610" s="376"/>
      <c r="O1610" s="376"/>
      <c r="P1610" s="376"/>
      <c r="Q1610" s="376"/>
      <c r="R1610" s="376"/>
      <c r="S1610" s="376"/>
      <c r="T1610" s="376"/>
      <c r="U1610" s="376"/>
      <c r="V1610" s="376"/>
      <c r="W1610" s="376"/>
      <c r="X1610" s="376"/>
      <c r="Y1610" s="376"/>
    </row>
    <row r="1611" spans="2:25" x14ac:dyDescent="0.2">
      <c r="B1611" s="376" t="s">
        <v>1020</v>
      </c>
      <c r="C1611" s="376"/>
      <c r="D1611" s="376"/>
      <c r="E1611" s="376"/>
      <c r="F1611" s="376"/>
      <c r="G1611" s="376"/>
      <c r="H1611" s="376"/>
      <c r="I1611" s="376"/>
      <c r="J1611" s="376"/>
      <c r="K1611" s="376"/>
      <c r="L1611" s="376"/>
      <c r="M1611" s="376"/>
      <c r="N1611" s="376"/>
      <c r="O1611" s="376"/>
      <c r="P1611" s="376"/>
      <c r="Q1611" s="376"/>
      <c r="R1611" s="376"/>
      <c r="S1611" s="376"/>
      <c r="T1611" s="376"/>
      <c r="U1611" s="376"/>
      <c r="V1611" s="376"/>
      <c r="W1611" s="376"/>
      <c r="X1611" s="376"/>
      <c r="Y1611" s="376"/>
    </row>
    <row r="1612" spans="2:25" x14ac:dyDescent="0.2">
      <c r="B1612" s="376" t="s">
        <v>1785</v>
      </c>
      <c r="C1612" s="376"/>
      <c r="D1612" s="376"/>
      <c r="E1612" s="376"/>
      <c r="F1612" s="376"/>
      <c r="G1612" s="376"/>
      <c r="H1612" s="376"/>
      <c r="I1612" s="376"/>
      <c r="J1612" s="376"/>
      <c r="K1612" s="376"/>
      <c r="L1612" s="376"/>
      <c r="M1612" s="376"/>
      <c r="N1612" s="376"/>
      <c r="O1612" s="376"/>
      <c r="P1612" s="376"/>
      <c r="Q1612" s="376"/>
      <c r="R1612" s="376"/>
      <c r="S1612" s="376"/>
      <c r="T1612" s="376"/>
      <c r="U1612" s="376"/>
      <c r="V1612" s="376"/>
      <c r="W1612" s="376"/>
      <c r="X1612" s="376"/>
      <c r="Y1612" s="376"/>
    </row>
    <row r="1613" spans="2:25" x14ac:dyDescent="0.2">
      <c r="B1613" s="376" t="s">
        <v>1786</v>
      </c>
      <c r="C1613" s="376"/>
      <c r="D1613" s="376"/>
      <c r="E1613" s="376"/>
      <c r="F1613" s="376"/>
      <c r="G1613" s="376"/>
      <c r="H1613" s="376"/>
      <c r="I1613" s="376"/>
      <c r="J1613" s="376"/>
      <c r="K1613" s="376"/>
      <c r="L1613" s="376"/>
      <c r="M1613" s="376"/>
      <c r="N1613" s="376"/>
      <c r="O1613" s="376"/>
      <c r="P1613" s="376"/>
      <c r="Q1613" s="376"/>
      <c r="R1613" s="376"/>
      <c r="S1613" s="376"/>
      <c r="T1613" s="376"/>
      <c r="U1613" s="376"/>
      <c r="V1613" s="376"/>
      <c r="W1613" s="376"/>
      <c r="X1613" s="376"/>
      <c r="Y1613" s="376"/>
    </row>
    <row r="1614" spans="2:25" x14ac:dyDescent="0.2">
      <c r="B1614" s="376" t="s">
        <v>1787</v>
      </c>
      <c r="C1614" s="376"/>
      <c r="D1614" s="376"/>
      <c r="E1614" s="376"/>
      <c r="F1614" s="376"/>
      <c r="G1614" s="376"/>
      <c r="H1614" s="376"/>
      <c r="I1614" s="376"/>
      <c r="J1614" s="376"/>
      <c r="K1614" s="376"/>
      <c r="L1614" s="376"/>
      <c r="M1614" s="376"/>
      <c r="N1614" s="376"/>
      <c r="O1614" s="376"/>
      <c r="P1614" s="376"/>
      <c r="Q1614" s="376"/>
      <c r="R1614" s="376"/>
      <c r="S1614" s="376"/>
      <c r="T1614" s="376"/>
      <c r="U1614" s="376"/>
      <c r="V1614" s="376"/>
      <c r="W1614" s="376"/>
      <c r="X1614" s="376"/>
      <c r="Y1614" s="376"/>
    </row>
    <row r="1615" spans="2:25" x14ac:dyDescent="0.2">
      <c r="B1615" s="376" t="s">
        <v>1788</v>
      </c>
      <c r="C1615" s="376"/>
      <c r="D1615" s="376"/>
      <c r="E1615" s="376"/>
      <c r="F1615" s="376"/>
      <c r="G1615" s="376"/>
      <c r="H1615" s="376"/>
      <c r="I1615" s="376"/>
      <c r="J1615" s="376"/>
      <c r="K1615" s="376"/>
      <c r="L1615" s="376"/>
      <c r="M1615" s="376"/>
      <c r="N1615" s="376"/>
      <c r="O1615" s="376"/>
      <c r="P1615" s="376"/>
      <c r="Q1615" s="376"/>
      <c r="R1615" s="376"/>
      <c r="S1615" s="376"/>
      <c r="T1615" s="376"/>
      <c r="U1615" s="376"/>
      <c r="V1615" s="376"/>
      <c r="W1615" s="376"/>
      <c r="X1615" s="376"/>
      <c r="Y1615" s="376"/>
    </row>
    <row r="1616" spans="2:25" x14ac:dyDescent="0.2">
      <c r="B1616" s="376" t="s">
        <v>1702</v>
      </c>
      <c r="C1616" s="376"/>
      <c r="D1616" s="376"/>
      <c r="E1616" s="376"/>
      <c r="F1616" s="376"/>
      <c r="G1616" s="376"/>
      <c r="H1616" s="376"/>
      <c r="I1616" s="376"/>
      <c r="J1616" s="376"/>
      <c r="K1616" s="376"/>
      <c r="L1616" s="376"/>
      <c r="M1616" s="376"/>
      <c r="N1616" s="376"/>
      <c r="O1616" s="376"/>
      <c r="P1616" s="376"/>
      <c r="Q1616" s="376"/>
      <c r="R1616" s="376"/>
      <c r="S1616" s="376"/>
      <c r="T1616" s="376"/>
      <c r="U1616" s="376"/>
      <c r="V1616" s="376"/>
      <c r="W1616" s="376"/>
      <c r="X1616" s="376"/>
      <c r="Y1616" s="376"/>
    </row>
    <row r="1617" spans="2:25" x14ac:dyDescent="0.2">
      <c r="B1617" s="376"/>
      <c r="C1617" s="376"/>
      <c r="D1617" s="376"/>
      <c r="E1617" s="376"/>
      <c r="F1617" s="376"/>
      <c r="G1617" s="376"/>
      <c r="H1617" s="376"/>
      <c r="I1617" s="376"/>
      <c r="J1617" s="376"/>
      <c r="K1617" s="376"/>
      <c r="L1617" s="376"/>
      <c r="M1617" s="376"/>
      <c r="N1617" s="376"/>
      <c r="O1617" s="376"/>
      <c r="P1617" s="376"/>
      <c r="Q1617" s="376"/>
      <c r="R1617" s="376"/>
      <c r="S1617" s="376"/>
      <c r="T1617" s="376"/>
      <c r="U1617" s="376"/>
      <c r="V1617" s="376"/>
      <c r="W1617" s="376"/>
      <c r="X1617" s="376"/>
      <c r="Y1617" s="376"/>
    </row>
    <row r="1618" spans="2:25" x14ac:dyDescent="0.2">
      <c r="B1618" s="376"/>
      <c r="C1618" s="376"/>
      <c r="D1618" s="376"/>
      <c r="E1618" s="376"/>
      <c r="F1618" s="376"/>
      <c r="G1618" s="376"/>
      <c r="H1618" s="376"/>
      <c r="I1618" s="376"/>
      <c r="J1618" s="376"/>
      <c r="K1618" s="376"/>
      <c r="L1618" s="376"/>
      <c r="M1618" s="376"/>
      <c r="N1618" s="376"/>
      <c r="O1618" s="376"/>
      <c r="P1618" s="376"/>
      <c r="Q1618" s="376"/>
      <c r="R1618" s="376"/>
      <c r="S1618" s="376"/>
      <c r="T1618" s="376"/>
      <c r="U1618" s="376"/>
      <c r="V1618" s="376"/>
      <c r="W1618" s="376"/>
      <c r="X1618" s="376"/>
      <c r="Y1618" s="376"/>
    </row>
    <row r="1619" spans="2:25" x14ac:dyDescent="0.2">
      <c r="B1619" s="376"/>
      <c r="C1619" s="376"/>
      <c r="D1619" s="376"/>
      <c r="E1619" s="376"/>
      <c r="F1619" s="376"/>
      <c r="G1619" s="376"/>
      <c r="H1619" s="376"/>
      <c r="I1619" s="376"/>
      <c r="J1619" s="376"/>
      <c r="K1619" s="376"/>
      <c r="L1619" s="376"/>
      <c r="M1619" s="376"/>
      <c r="N1619" s="376"/>
      <c r="O1619" s="376"/>
      <c r="P1619" s="376"/>
      <c r="Q1619" s="376"/>
      <c r="R1619" s="376"/>
      <c r="S1619" s="376"/>
      <c r="T1619" s="376"/>
      <c r="U1619" s="376"/>
      <c r="V1619" s="376"/>
      <c r="W1619" s="376"/>
      <c r="X1619" s="376"/>
      <c r="Y1619" s="376"/>
    </row>
    <row r="1620" spans="2:25" x14ac:dyDescent="0.2">
      <c r="B1620" s="376"/>
      <c r="C1620" s="376"/>
      <c r="D1620" s="376"/>
      <c r="E1620" s="376"/>
      <c r="F1620" s="376"/>
      <c r="G1620" s="376"/>
      <c r="H1620" s="376"/>
      <c r="I1620" s="376"/>
      <c r="J1620" s="376"/>
      <c r="K1620" s="376"/>
      <c r="L1620" s="376"/>
      <c r="M1620" s="376"/>
      <c r="N1620" s="376"/>
      <c r="O1620" s="376"/>
      <c r="P1620" s="376"/>
      <c r="Q1620" s="376"/>
      <c r="R1620" s="376"/>
      <c r="S1620" s="376"/>
      <c r="T1620" s="376"/>
      <c r="U1620" s="376"/>
      <c r="V1620" s="376"/>
      <c r="W1620" s="376"/>
      <c r="X1620" s="376"/>
      <c r="Y1620" s="376"/>
    </row>
    <row r="1621" spans="2:25" x14ac:dyDescent="0.2">
      <c r="B1621" s="376"/>
      <c r="C1621" s="376"/>
      <c r="D1621" s="376"/>
      <c r="E1621" s="376"/>
      <c r="F1621" s="376"/>
      <c r="G1621" s="376"/>
      <c r="H1621" s="376"/>
      <c r="I1621" s="376"/>
      <c r="J1621" s="376"/>
      <c r="K1621" s="376"/>
      <c r="L1621" s="376"/>
      <c r="M1621" s="376"/>
      <c r="N1621" s="376"/>
      <c r="O1621" s="376"/>
      <c r="P1621" s="376"/>
      <c r="Q1621" s="376"/>
      <c r="R1621" s="376"/>
      <c r="S1621" s="376"/>
      <c r="T1621" s="376"/>
      <c r="U1621" s="376"/>
      <c r="V1621" s="376"/>
      <c r="W1621" s="376"/>
      <c r="X1621" s="376"/>
      <c r="Y1621" s="376"/>
    </row>
    <row r="1622" spans="2:25" x14ac:dyDescent="0.2">
      <c r="B1622" s="376"/>
      <c r="C1622" s="376"/>
      <c r="D1622" s="376"/>
      <c r="E1622" s="376"/>
      <c r="F1622" s="376"/>
      <c r="G1622" s="376"/>
      <c r="H1622" s="376"/>
      <c r="I1622" s="376"/>
      <c r="J1622" s="376"/>
      <c r="K1622" s="376"/>
      <c r="L1622" s="376"/>
      <c r="M1622" s="376"/>
      <c r="N1622" s="376"/>
      <c r="O1622" s="376"/>
      <c r="P1622" s="376"/>
      <c r="Q1622" s="376"/>
      <c r="R1622" s="376"/>
      <c r="S1622" s="376"/>
      <c r="T1622" s="376"/>
      <c r="U1622" s="376"/>
      <c r="V1622" s="376"/>
      <c r="W1622" s="376"/>
      <c r="X1622" s="376"/>
      <c r="Y1622" s="376"/>
    </row>
    <row r="1623" spans="2:25" x14ac:dyDescent="0.2">
      <c r="B1623" s="376"/>
      <c r="C1623" s="376"/>
      <c r="D1623" s="376"/>
      <c r="E1623" s="376"/>
      <c r="F1623" s="376"/>
      <c r="G1623" s="376"/>
      <c r="H1623" s="376"/>
      <c r="I1623" s="376"/>
      <c r="J1623" s="376"/>
      <c r="K1623" s="376"/>
      <c r="L1623" s="376"/>
      <c r="M1623" s="376"/>
      <c r="N1623" s="376"/>
      <c r="O1623" s="376"/>
      <c r="P1623" s="376"/>
      <c r="Q1623" s="376"/>
      <c r="R1623" s="376"/>
      <c r="S1623" s="376"/>
      <c r="T1623" s="376"/>
      <c r="U1623" s="376"/>
      <c r="V1623" s="376"/>
      <c r="W1623" s="376"/>
      <c r="X1623" s="376"/>
      <c r="Y1623" s="376"/>
    </row>
    <row r="1624" spans="2:25" x14ac:dyDescent="0.2">
      <c r="B1624" s="376"/>
      <c r="C1624" s="376"/>
      <c r="D1624" s="376"/>
      <c r="E1624" s="376"/>
      <c r="F1624" s="376"/>
      <c r="G1624" s="376"/>
      <c r="H1624" s="376"/>
      <c r="I1624" s="376"/>
      <c r="J1624" s="376"/>
      <c r="K1624" s="376"/>
      <c r="L1624" s="376"/>
      <c r="M1624" s="376"/>
      <c r="N1624" s="376"/>
      <c r="O1624" s="376"/>
      <c r="P1624" s="376"/>
      <c r="Q1624" s="376"/>
      <c r="R1624" s="376"/>
      <c r="S1624" s="376"/>
      <c r="T1624" s="376"/>
      <c r="U1624" s="376"/>
      <c r="V1624" s="376"/>
      <c r="W1624" s="376"/>
      <c r="X1624" s="376"/>
      <c r="Y1624" s="376"/>
    </row>
    <row r="1625" spans="2:25" x14ac:dyDescent="0.2">
      <c r="B1625" s="376"/>
      <c r="C1625" s="376"/>
      <c r="D1625" s="376"/>
      <c r="E1625" s="376"/>
      <c r="F1625" s="376"/>
      <c r="G1625" s="376"/>
      <c r="H1625" s="376"/>
      <c r="I1625" s="376"/>
      <c r="J1625" s="376"/>
      <c r="K1625" s="376"/>
      <c r="L1625" s="376"/>
      <c r="M1625" s="376"/>
      <c r="N1625" s="376"/>
      <c r="O1625" s="376"/>
      <c r="P1625" s="376"/>
      <c r="Q1625" s="376"/>
      <c r="R1625" s="376"/>
      <c r="S1625" s="376"/>
      <c r="T1625" s="376"/>
      <c r="U1625" s="376"/>
      <c r="V1625" s="376"/>
      <c r="W1625" s="376"/>
      <c r="X1625" s="376"/>
      <c r="Y1625" s="376"/>
    </row>
    <row r="1626" spans="2:25" x14ac:dyDescent="0.2">
      <c r="B1626" s="376"/>
      <c r="C1626" s="376"/>
      <c r="D1626" s="376"/>
      <c r="E1626" s="376"/>
      <c r="F1626" s="376"/>
      <c r="G1626" s="376"/>
      <c r="H1626" s="376"/>
      <c r="I1626" s="376"/>
      <c r="J1626" s="376"/>
      <c r="K1626" s="376"/>
      <c r="L1626" s="376"/>
      <c r="M1626" s="376"/>
      <c r="N1626" s="376"/>
      <c r="O1626" s="376"/>
      <c r="P1626" s="376"/>
      <c r="Q1626" s="376"/>
      <c r="R1626" s="376"/>
      <c r="S1626" s="376"/>
      <c r="T1626" s="376"/>
      <c r="U1626" s="376"/>
      <c r="V1626" s="376"/>
      <c r="W1626" s="376"/>
      <c r="X1626" s="376"/>
      <c r="Y1626" s="376"/>
    </row>
    <row r="1627" spans="2:25" x14ac:dyDescent="0.2">
      <c r="B1627" s="376"/>
      <c r="C1627" s="376"/>
      <c r="D1627" s="376"/>
      <c r="E1627" s="376"/>
      <c r="F1627" s="376"/>
      <c r="G1627" s="376"/>
      <c r="H1627" s="376"/>
      <c r="I1627" s="376"/>
      <c r="J1627" s="376"/>
      <c r="K1627" s="376"/>
      <c r="L1627" s="376"/>
      <c r="M1627" s="376"/>
      <c r="N1627" s="376"/>
      <c r="O1627" s="376"/>
      <c r="P1627" s="376"/>
      <c r="Q1627" s="376"/>
      <c r="R1627" s="376"/>
      <c r="S1627" s="376"/>
      <c r="T1627" s="376"/>
      <c r="U1627" s="376"/>
      <c r="V1627" s="376"/>
      <c r="W1627" s="376"/>
      <c r="X1627" s="376"/>
      <c r="Y1627" s="376"/>
    </row>
  </sheetData>
  <mergeCells count="368">
    <mergeCell ref="T933:U944"/>
    <mergeCell ref="V945:Y956"/>
    <mergeCell ref="R945:U956"/>
    <mergeCell ref="Q945:Q956"/>
    <mergeCell ref="N970:O975"/>
    <mergeCell ref="AC933:AE975"/>
    <mergeCell ref="V970:V975"/>
    <mergeCell ref="Q933:R944"/>
    <mergeCell ref="Q969:AB969"/>
    <mergeCell ref="Q957:Q968"/>
    <mergeCell ref="E945:H956"/>
    <mergeCell ref="I945:O956"/>
    <mergeCell ref="E933:H944"/>
    <mergeCell ref="M933:O944"/>
    <mergeCell ref="F957:F968"/>
    <mergeCell ref="I933:L944"/>
    <mergeCell ref="B463:Y464"/>
    <mergeCell ref="P314:Q316"/>
    <mergeCell ref="S314:T316"/>
    <mergeCell ref="V314:W316"/>
    <mergeCell ref="S309:T311"/>
    <mergeCell ref="C197:X200"/>
    <mergeCell ref="B197:B200"/>
    <mergeCell ref="C314:D316"/>
    <mergeCell ref="F314:G316"/>
    <mergeCell ref="I314:K316"/>
    <mergeCell ref="F309:G311"/>
    <mergeCell ref="F306:T306"/>
    <mergeCell ref="B191:X191"/>
    <mergeCell ref="B192:X192"/>
    <mergeCell ref="B193:B194"/>
    <mergeCell ref="B195:B196"/>
    <mergeCell ref="C193:X194"/>
    <mergeCell ref="C195:X196"/>
    <mergeCell ref="B488:Y488"/>
    <mergeCell ref="B489:Y489"/>
    <mergeCell ref="B490:Y490"/>
    <mergeCell ref="B491:Y491"/>
    <mergeCell ref="B492:Y492"/>
    <mergeCell ref="B493:Y493"/>
    <mergeCell ref="Q559:V559"/>
    <mergeCell ref="Q560:V560"/>
    <mergeCell ref="Q561:V561"/>
    <mergeCell ref="Q562:V562"/>
    <mergeCell ref="Q563:V563"/>
    <mergeCell ref="B580:B582"/>
    <mergeCell ref="C579:X579"/>
    <mergeCell ref="C580:X580"/>
    <mergeCell ref="C581:X581"/>
    <mergeCell ref="C582:X582"/>
    <mergeCell ref="C564:H564"/>
    <mergeCell ref="Q564:V564"/>
    <mergeCell ref="Q565:V565"/>
    <mergeCell ref="K559:O559"/>
    <mergeCell ref="K560:O560"/>
    <mergeCell ref="K561:O561"/>
    <mergeCell ref="K562:O562"/>
    <mergeCell ref="K563:O563"/>
    <mergeCell ref="K564:O564"/>
    <mergeCell ref="K565:O565"/>
    <mergeCell ref="B577:B579"/>
    <mergeCell ref="C575:X575"/>
    <mergeCell ref="C576:X576"/>
    <mergeCell ref="C577:X577"/>
    <mergeCell ref="C578:X578"/>
    <mergeCell ref="C559:H559"/>
    <mergeCell ref="C560:H560"/>
    <mergeCell ref="C561:H561"/>
    <mergeCell ref="C562:H562"/>
    <mergeCell ref="C563:H563"/>
    <mergeCell ref="B777:X777"/>
    <mergeCell ref="I779:K783"/>
    <mergeCell ref="L779:X783"/>
    <mergeCell ref="I784:K787"/>
    <mergeCell ref="L784:X787"/>
    <mergeCell ref="C565:H565"/>
    <mergeCell ref="I559:I565"/>
    <mergeCell ref="P559:P565"/>
    <mergeCell ref="B573:X573"/>
    <mergeCell ref="B575:B576"/>
    <mergeCell ref="B655:X655"/>
    <mergeCell ref="B656:X656"/>
    <mergeCell ref="B699:X699"/>
    <mergeCell ref="B700:X700"/>
    <mergeCell ref="B776:X776"/>
    <mergeCell ref="B589:X589"/>
    <mergeCell ref="B590:X590"/>
    <mergeCell ref="B591:X591"/>
    <mergeCell ref="C604:X604"/>
    <mergeCell ref="C605:X605"/>
    <mergeCell ref="C606:X606"/>
    <mergeCell ref="B616:X616"/>
    <mergeCell ref="B617:X617"/>
    <mergeCell ref="B618:X618"/>
    <mergeCell ref="B594:B596"/>
    <mergeCell ref="B597:B600"/>
    <mergeCell ref="B601:B602"/>
    <mergeCell ref="B603:B605"/>
    <mergeCell ref="B606:B608"/>
    <mergeCell ref="C599:X599"/>
    <mergeCell ref="C600:X600"/>
    <mergeCell ref="C601:X601"/>
    <mergeCell ref="C602:X602"/>
    <mergeCell ref="C603:X603"/>
    <mergeCell ref="C593:X593"/>
    <mergeCell ref="C594:X594"/>
    <mergeCell ref="C595:X595"/>
    <mergeCell ref="C596:X596"/>
    <mergeCell ref="C597:X597"/>
    <mergeCell ref="C598:X598"/>
    <mergeCell ref="C607:X607"/>
    <mergeCell ref="C608:X608"/>
    <mergeCell ref="S613:X613"/>
    <mergeCell ref="S614:X614"/>
    <mergeCell ref="B613:G613"/>
    <mergeCell ref="B614:G614"/>
    <mergeCell ref="H613:I614"/>
    <mergeCell ref="Q613:R614"/>
    <mergeCell ref="B744:X744"/>
    <mergeCell ref="B746:D754"/>
    <mergeCell ref="E746:H754"/>
    <mergeCell ref="I746:K750"/>
    <mergeCell ref="L746:X750"/>
    <mergeCell ref="I751:K754"/>
    <mergeCell ref="L751:X754"/>
    <mergeCell ref="E702:H710"/>
    <mergeCell ref="I702:K706"/>
    <mergeCell ref="O720:P728"/>
    <mergeCell ref="G720:H728"/>
    <mergeCell ref="I720:N728"/>
    <mergeCell ref="B743:X743"/>
    <mergeCell ref="B702:D710"/>
    <mergeCell ref="Q720:X728"/>
    <mergeCell ref="B873:H876"/>
    <mergeCell ref="I873:K876"/>
    <mergeCell ref="L873:X876"/>
    <mergeCell ref="I707:K710"/>
    <mergeCell ref="L702:X706"/>
    <mergeCell ref="L707:X710"/>
    <mergeCell ref="B717:X717"/>
    <mergeCell ref="B718:X718"/>
    <mergeCell ref="B720:D728"/>
    <mergeCell ref="E720:F728"/>
    <mergeCell ref="I788:K791"/>
    <mergeCell ref="L788:X791"/>
    <mergeCell ref="I826:K829"/>
    <mergeCell ref="L826:X829"/>
    <mergeCell ref="B817:D821"/>
    <mergeCell ref="E779:H791"/>
    <mergeCell ref="B779:D791"/>
    <mergeCell ref="B814:W814"/>
    <mergeCell ref="B815:W815"/>
    <mergeCell ref="I817:K821"/>
    <mergeCell ref="L817:X821"/>
    <mergeCell ref="E817:H821"/>
    <mergeCell ref="B822:H825"/>
    <mergeCell ref="B826:H829"/>
    <mergeCell ref="B865:X865"/>
    <mergeCell ref="L822:X825"/>
    <mergeCell ref="B866:X866"/>
    <mergeCell ref="B868:D872"/>
    <mergeCell ref="E868:H872"/>
    <mergeCell ref="I868:K872"/>
    <mergeCell ref="L868:X872"/>
    <mergeCell ref="I822:K825"/>
    <mergeCell ref="B877:H883"/>
    <mergeCell ref="I877:K883"/>
    <mergeCell ref="L877:X883"/>
    <mergeCell ref="B884:H887"/>
    <mergeCell ref="I884:K887"/>
    <mergeCell ref="L884:X887"/>
    <mergeCell ref="B910:X910"/>
    <mergeCell ref="B911:X911"/>
    <mergeCell ref="M913:N917"/>
    <mergeCell ref="G957:G968"/>
    <mergeCell ref="H957:H968"/>
    <mergeCell ref="B933:B968"/>
    <mergeCell ref="C933:C968"/>
    <mergeCell ref="D957:D968"/>
    <mergeCell ref="R957:U968"/>
    <mergeCell ref="V957:Y968"/>
    <mergeCell ref="D945:D956"/>
    <mergeCell ref="D933:D944"/>
    <mergeCell ref="E957:E968"/>
    <mergeCell ref="E913:L927"/>
    <mergeCell ref="O913:W917"/>
    <mergeCell ref="O918:W921"/>
    <mergeCell ref="O922:W927"/>
    <mergeCell ref="M918:N921"/>
    <mergeCell ref="S933:S944"/>
    <mergeCell ref="V933:Y944"/>
    <mergeCell ref="M922:N927"/>
    <mergeCell ref="B913:D927"/>
    <mergeCell ref="D970:D975"/>
    <mergeCell ref="E970:E975"/>
    <mergeCell ref="F970:F975"/>
    <mergeCell ref="G970:G975"/>
    <mergeCell ref="H970:H975"/>
    <mergeCell ref="I970:I975"/>
    <mergeCell ref="K970:K975"/>
    <mergeCell ref="N957:O968"/>
    <mergeCell ref="Q970:Q975"/>
    <mergeCell ref="R970:R975"/>
    <mergeCell ref="AA957:AA968"/>
    <mergeCell ref="AB957:AB968"/>
    <mergeCell ref="Z957:Z968"/>
    <mergeCell ref="S970:S975"/>
    <mergeCell ref="T970:T975"/>
    <mergeCell ref="U970:U975"/>
    <mergeCell ref="B929:AE929"/>
    <mergeCell ref="B930:AE930"/>
    <mergeCell ref="B901:AE901"/>
    <mergeCell ref="B902:AE902"/>
    <mergeCell ref="B977:AE977"/>
    <mergeCell ref="B979:AA979"/>
    <mergeCell ref="I957:M968"/>
    <mergeCell ref="J970:J975"/>
    <mergeCell ref="L970:M975"/>
    <mergeCell ref="D969:O969"/>
    <mergeCell ref="B983:AF983"/>
    <mergeCell ref="B985:AE985"/>
    <mergeCell ref="B995:AE995"/>
    <mergeCell ref="B996:AE996"/>
    <mergeCell ref="B997:AE997"/>
    <mergeCell ref="B998:AE998"/>
    <mergeCell ref="B999:AE999"/>
    <mergeCell ref="B1000:AE1000"/>
    <mergeCell ref="B1001:AE1001"/>
    <mergeCell ref="B1002:G1002"/>
    <mergeCell ref="B1003:AE1003"/>
    <mergeCell ref="B1006:AF1006"/>
    <mergeCell ref="B1007:AF1007"/>
    <mergeCell ref="B1008:AF1008"/>
    <mergeCell ref="B1009:AF1009"/>
    <mergeCell ref="B1010:AF1010"/>
    <mergeCell ref="B1011:AF1011"/>
    <mergeCell ref="B1012:AF1012"/>
    <mergeCell ref="B1013:AF1013"/>
    <mergeCell ref="B1014:AF1014"/>
    <mergeCell ref="B1015:AF1015"/>
    <mergeCell ref="B1017:AF1017"/>
    <mergeCell ref="O1022:Q1022"/>
    <mergeCell ref="R1022:T1022"/>
    <mergeCell ref="Y1022:AA1022"/>
    <mergeCell ref="Y1024:AA1025"/>
    <mergeCell ref="AB1024:AD1025"/>
    <mergeCell ref="AB1022:AD1022"/>
    <mergeCell ref="O1023:Q1023"/>
    <mergeCell ref="R1023:T1023"/>
    <mergeCell ref="Y1023:AA1023"/>
    <mergeCell ref="AB1023:AD1023"/>
    <mergeCell ref="B1394:AE1394"/>
    <mergeCell ref="B1431:AE1431"/>
    <mergeCell ref="R1028:T1029"/>
    <mergeCell ref="B1432:AE1432"/>
    <mergeCell ref="B1433:AE1433"/>
    <mergeCell ref="R1026:T1027"/>
    <mergeCell ref="Y1026:AA1027"/>
    <mergeCell ref="B1362:AE1362"/>
    <mergeCell ref="B1363:AE1363"/>
    <mergeCell ref="B1387:AE1387"/>
    <mergeCell ref="B1393:AE1393"/>
    <mergeCell ref="O1030:Q1030"/>
    <mergeCell ref="R1030:T1030"/>
    <mergeCell ref="Y1030:AA1030"/>
    <mergeCell ref="AB1030:AD1030"/>
    <mergeCell ref="B1342:AE1342"/>
    <mergeCell ref="B1343:AE1343"/>
    <mergeCell ref="B1344:AE1344"/>
    <mergeCell ref="B1345:AE1345"/>
    <mergeCell ref="R1031:T1032"/>
    <mergeCell ref="B1361:AE1361"/>
    <mergeCell ref="B1337:AE1337"/>
    <mergeCell ref="B1338:AE1338"/>
    <mergeCell ref="B1339:AE1339"/>
    <mergeCell ref="B1340:AE1340"/>
    <mergeCell ref="R1033:T1035"/>
    <mergeCell ref="B1341:AE1341"/>
    <mergeCell ref="B1296:AE1296"/>
    <mergeCell ref="B1297:AE1297"/>
    <mergeCell ref="B1334:AE1334"/>
    <mergeCell ref="B1335:AE1335"/>
    <mergeCell ref="AB1036:AD1039"/>
    <mergeCell ref="B1336:AE1336"/>
    <mergeCell ref="B1201:AE1201"/>
    <mergeCell ref="B1202:AE1202"/>
    <mergeCell ref="B1203:AE1203"/>
    <mergeCell ref="B1294:AE1294"/>
    <mergeCell ref="B1295:AE1295"/>
    <mergeCell ref="R1036:T1039"/>
    <mergeCell ref="Y1036:AA1039"/>
    <mergeCell ref="B1174:AE1174"/>
    <mergeCell ref="B1175:AE1175"/>
    <mergeCell ref="O1043:Q1043"/>
    <mergeCell ref="R1043:T1043"/>
    <mergeCell ref="Y1043:AA1043"/>
    <mergeCell ref="AB1043:AD1043"/>
    <mergeCell ref="B1142:AE1142"/>
    <mergeCell ref="B1143:AE1143"/>
    <mergeCell ref="R1044:T1044"/>
    <mergeCell ref="Y1044:AA1044"/>
    <mergeCell ref="AB1044:AD1044"/>
    <mergeCell ref="O1044:Q1044"/>
    <mergeCell ref="B1140:AE1140"/>
    <mergeCell ref="B1141:AE1141"/>
    <mergeCell ref="R1045:T1045"/>
    <mergeCell ref="Y1045:AA1045"/>
    <mergeCell ref="AB1045:AD1045"/>
    <mergeCell ref="O1045:Q1045"/>
    <mergeCell ref="B1111:AE1111"/>
    <mergeCell ref="B1112:AE1112"/>
    <mergeCell ref="R1046:T1046"/>
    <mergeCell ref="Y1046:AA1046"/>
    <mergeCell ref="AB1046:AD1046"/>
    <mergeCell ref="O1046:Q1046"/>
    <mergeCell ref="B1022:N1022"/>
    <mergeCell ref="B1023:N1023"/>
    <mergeCell ref="B1024:N1024"/>
    <mergeCell ref="B1025:N1025"/>
    <mergeCell ref="B1026:N1026"/>
    <mergeCell ref="B1027:N1027"/>
    <mergeCell ref="B1028:N1028"/>
    <mergeCell ref="B1029:N1029"/>
    <mergeCell ref="B1030:N1030"/>
    <mergeCell ref="B1031:N1031"/>
    <mergeCell ref="B1032:N1032"/>
    <mergeCell ref="B1110:AE1110"/>
    <mergeCell ref="R1047:T1047"/>
    <mergeCell ref="Y1047:AA1047"/>
    <mergeCell ref="AB1047:AD1047"/>
    <mergeCell ref="O1047:Q1047"/>
    <mergeCell ref="B1109:AE1109"/>
    <mergeCell ref="B1033:N1033"/>
    <mergeCell ref="B1034:N1034"/>
    <mergeCell ref="B1035:N1035"/>
    <mergeCell ref="B1036:N1036"/>
    <mergeCell ref="B1037:N1037"/>
    <mergeCell ref="B1038:N1038"/>
    <mergeCell ref="R1040:T1042"/>
    <mergeCell ref="Y1040:AA1042"/>
    <mergeCell ref="AB1040:AD1042"/>
    <mergeCell ref="B1045:N1045"/>
    <mergeCell ref="B1046:N1046"/>
    <mergeCell ref="B1056:AE1056"/>
    <mergeCell ref="B1057:AE1057"/>
    <mergeCell ref="B1058:AE1058"/>
    <mergeCell ref="B1039:N1039"/>
    <mergeCell ref="B1040:N1040"/>
    <mergeCell ref="B1041:N1041"/>
    <mergeCell ref="B1042:N1042"/>
    <mergeCell ref="B1043:N1043"/>
    <mergeCell ref="B1047:N1047"/>
    <mergeCell ref="O1024:Q1025"/>
    <mergeCell ref="R1024:T1025"/>
    <mergeCell ref="O1026:Q1027"/>
    <mergeCell ref="O1028:Q1029"/>
    <mergeCell ref="O1031:Q1032"/>
    <mergeCell ref="O1033:Q1035"/>
    <mergeCell ref="O1036:Q1039"/>
    <mergeCell ref="O1040:Q1042"/>
    <mergeCell ref="B1044:N1044"/>
    <mergeCell ref="AB1026:AD1027"/>
    <mergeCell ref="Y1028:AA1029"/>
    <mergeCell ref="AB1028:AD1029"/>
    <mergeCell ref="Y1031:AA1032"/>
    <mergeCell ref="AB1031:AD1032"/>
    <mergeCell ref="Y1033:AA1035"/>
    <mergeCell ref="AB1033:AD10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C9" sqref="C9"/>
    </sheetView>
  </sheetViews>
  <sheetFormatPr defaultRowHeight="12.75" x14ac:dyDescent="0.2"/>
  <cols>
    <col min="1" max="1" width="25.7109375" bestFit="1" customWidth="1"/>
    <col min="2" max="2" width="17" bestFit="1" customWidth="1"/>
    <col min="3" max="3" width="23" bestFit="1" customWidth="1"/>
    <col min="4" max="4" width="32.42578125" bestFit="1" customWidth="1"/>
    <col min="5" max="5" width="14.140625" bestFit="1" customWidth="1"/>
    <col min="6" max="6" width="13.7109375" bestFit="1" customWidth="1"/>
  </cols>
  <sheetData>
    <row r="1" spans="1:6" ht="13.5" thickBot="1" x14ac:dyDescent="0.25"/>
    <row r="2" spans="1:6" ht="13.5" thickTop="1" x14ac:dyDescent="0.2">
      <c r="A2" s="265"/>
      <c r="B2" s="266"/>
      <c r="C2" s="266"/>
      <c r="D2" s="266"/>
      <c r="E2" s="267"/>
      <c r="F2" s="268"/>
    </row>
    <row r="3" spans="1:6" x14ac:dyDescent="0.2">
      <c r="A3" s="269" t="s">
        <v>201</v>
      </c>
      <c r="B3" s="270" t="s">
        <v>202</v>
      </c>
      <c r="C3" s="271"/>
      <c r="D3" s="270" t="s">
        <v>203</v>
      </c>
      <c r="E3" s="272"/>
      <c r="F3" s="273"/>
    </row>
    <row r="4" spans="1:6" x14ac:dyDescent="0.2">
      <c r="A4" s="269" t="s">
        <v>204</v>
      </c>
      <c r="B4" s="270" t="s">
        <v>205</v>
      </c>
      <c r="C4" s="270" t="s">
        <v>206</v>
      </c>
      <c r="D4" s="270" t="s">
        <v>207</v>
      </c>
      <c r="E4" s="272" t="s">
        <v>208</v>
      </c>
      <c r="F4" s="273" t="s">
        <v>209</v>
      </c>
    </row>
    <row r="5" spans="1:6" x14ac:dyDescent="0.2">
      <c r="A5" s="269" t="s">
        <v>210</v>
      </c>
      <c r="B5" s="274"/>
      <c r="C5" s="274"/>
      <c r="D5" s="270"/>
      <c r="E5" s="272"/>
      <c r="F5" s="273"/>
    </row>
    <row r="6" spans="1:6" ht="13.5" thickBot="1" x14ac:dyDescent="0.25">
      <c r="A6" s="275"/>
      <c r="B6" s="276"/>
      <c r="C6" s="277"/>
      <c r="D6" s="277"/>
      <c r="E6" s="277"/>
      <c r="F6" s="278"/>
    </row>
    <row r="7" spans="1:6" ht="14.25" thickTop="1" thickBot="1" x14ac:dyDescent="0.25">
      <c r="A7" s="279"/>
      <c r="D7" s="279"/>
      <c r="E7" s="279"/>
      <c r="F7" s="279"/>
    </row>
    <row r="8" spans="1:6" ht="13.5" thickTop="1" x14ac:dyDescent="0.2">
      <c r="A8" s="280" t="s">
        <v>211</v>
      </c>
      <c r="B8" s="281"/>
      <c r="C8" s="281"/>
      <c r="D8" s="281"/>
      <c r="E8" s="282"/>
      <c r="F8" s="283"/>
    </row>
    <row r="9" spans="1:6" x14ac:dyDescent="0.2">
      <c r="A9" s="284" t="s">
        <v>212</v>
      </c>
      <c r="B9" s="285" t="s">
        <v>213</v>
      </c>
      <c r="C9" s="286" t="s">
        <v>214</v>
      </c>
      <c r="D9" s="285" t="s">
        <v>215</v>
      </c>
      <c r="E9" s="255" t="s">
        <v>216</v>
      </c>
      <c r="F9" s="287" t="s">
        <v>216</v>
      </c>
    </row>
    <row r="10" spans="1:6" x14ac:dyDescent="0.2">
      <c r="A10" s="284" t="s">
        <v>217</v>
      </c>
      <c r="B10" s="285"/>
      <c r="C10" s="285" t="s">
        <v>218</v>
      </c>
      <c r="D10" s="285"/>
      <c r="E10" s="255"/>
      <c r="F10" s="287"/>
    </row>
    <row r="11" spans="1:6" x14ac:dyDescent="0.2">
      <c r="A11" s="284" t="s">
        <v>219</v>
      </c>
      <c r="B11" s="288"/>
      <c r="C11" s="288"/>
      <c r="D11" s="288"/>
      <c r="E11" s="289"/>
      <c r="F11" s="290"/>
    </row>
    <row r="12" spans="1:6" x14ac:dyDescent="0.2">
      <c r="A12" s="284" t="s">
        <v>220</v>
      </c>
      <c r="B12" s="285" t="s">
        <v>221</v>
      </c>
      <c r="C12" s="286" t="s">
        <v>218</v>
      </c>
      <c r="D12" s="285" t="s">
        <v>215</v>
      </c>
      <c r="E12" s="255" t="s">
        <v>216</v>
      </c>
      <c r="F12" s="287" t="s">
        <v>216</v>
      </c>
    </row>
    <row r="13" spans="1:6" x14ac:dyDescent="0.2">
      <c r="A13" s="284" t="s">
        <v>222</v>
      </c>
      <c r="B13" s="291"/>
      <c r="C13" s="291"/>
      <c r="D13" s="291"/>
      <c r="E13" s="292"/>
      <c r="F13" s="293"/>
    </row>
    <row r="14" spans="1:6" x14ac:dyDescent="0.2">
      <c r="A14" s="284" t="s">
        <v>223</v>
      </c>
      <c r="B14" s="285"/>
      <c r="C14" s="285"/>
      <c r="D14" s="285"/>
      <c r="E14" s="255"/>
      <c r="F14" s="287"/>
    </row>
    <row r="15" spans="1:6" x14ac:dyDescent="0.2">
      <c r="A15" s="284" t="s">
        <v>224</v>
      </c>
      <c r="B15" s="285" t="s">
        <v>225</v>
      </c>
      <c r="C15" s="286" t="s">
        <v>226</v>
      </c>
      <c r="D15" s="285" t="s">
        <v>215</v>
      </c>
      <c r="E15" s="255" t="s">
        <v>215</v>
      </c>
      <c r="F15" s="287" t="s">
        <v>216</v>
      </c>
    </row>
    <row r="16" spans="1:6" ht="13.5" thickBot="1" x14ac:dyDescent="0.25">
      <c r="A16" s="284"/>
      <c r="B16" s="285"/>
      <c r="C16" s="285"/>
      <c r="D16" s="285"/>
      <c r="E16" s="255"/>
      <c r="F16" s="287"/>
    </row>
    <row r="17" spans="1:6" ht="13.5" thickTop="1" x14ac:dyDescent="0.2">
      <c r="A17" s="280" t="s">
        <v>227</v>
      </c>
      <c r="B17" s="294"/>
      <c r="C17" s="294"/>
      <c r="D17" s="294" t="s">
        <v>228</v>
      </c>
      <c r="E17" s="295"/>
      <c r="F17" s="296"/>
    </row>
    <row r="18" spans="1:6" x14ac:dyDescent="0.2">
      <c r="A18" s="284" t="s">
        <v>229</v>
      </c>
      <c r="B18" s="285" t="s">
        <v>213</v>
      </c>
      <c r="C18" s="285" t="s">
        <v>218</v>
      </c>
      <c r="D18" s="285" t="s">
        <v>230</v>
      </c>
      <c r="E18" s="255" t="s">
        <v>216</v>
      </c>
      <c r="F18" s="287" t="s">
        <v>216</v>
      </c>
    </row>
    <row r="19" spans="1:6" x14ac:dyDescent="0.2">
      <c r="A19" s="284" t="s">
        <v>231</v>
      </c>
      <c r="B19" s="285"/>
      <c r="C19" s="285"/>
      <c r="D19" s="285" t="s">
        <v>232</v>
      </c>
      <c r="E19" s="255"/>
      <c r="F19" s="287"/>
    </row>
    <row r="20" spans="1:6" x14ac:dyDescent="0.2">
      <c r="A20" s="284" t="s">
        <v>233</v>
      </c>
      <c r="B20" s="288"/>
      <c r="C20" s="288"/>
      <c r="D20" s="288" t="s">
        <v>228</v>
      </c>
      <c r="E20" s="289"/>
      <c r="F20" s="290"/>
    </row>
    <row r="21" spans="1:6" x14ac:dyDescent="0.2">
      <c r="A21" s="284" t="s">
        <v>234</v>
      </c>
      <c r="B21" s="285" t="s">
        <v>221</v>
      </c>
      <c r="C21" s="285" t="s">
        <v>218</v>
      </c>
      <c r="D21" s="285" t="s">
        <v>230</v>
      </c>
      <c r="E21" s="255" t="s">
        <v>216</v>
      </c>
      <c r="F21" s="287" t="s">
        <v>216</v>
      </c>
    </row>
    <row r="22" spans="1:6" x14ac:dyDescent="0.2">
      <c r="A22" s="284" t="s">
        <v>235</v>
      </c>
      <c r="B22" s="291"/>
      <c r="C22" s="291"/>
      <c r="D22" s="291" t="s">
        <v>232</v>
      </c>
      <c r="E22" s="292"/>
      <c r="F22" s="293"/>
    </row>
    <row r="23" spans="1:6" x14ac:dyDescent="0.2">
      <c r="A23" s="284" t="s">
        <v>236</v>
      </c>
      <c r="B23" s="285"/>
      <c r="C23" s="285"/>
      <c r="D23" s="285"/>
      <c r="E23" s="255"/>
      <c r="F23" s="287"/>
    </row>
    <row r="24" spans="1:6" x14ac:dyDescent="0.2">
      <c r="A24" s="284" t="s">
        <v>237</v>
      </c>
      <c r="B24" s="285" t="s">
        <v>225</v>
      </c>
      <c r="C24" s="285" t="s">
        <v>226</v>
      </c>
      <c r="D24" s="285" t="s">
        <v>215</v>
      </c>
      <c r="E24" s="255" t="s">
        <v>215</v>
      </c>
      <c r="F24" s="287" t="s">
        <v>216</v>
      </c>
    </row>
    <row r="25" spans="1:6" ht="13.5" thickBot="1" x14ac:dyDescent="0.25">
      <c r="A25" s="297" t="s">
        <v>238</v>
      </c>
      <c r="B25" s="298"/>
      <c r="C25" s="298"/>
      <c r="D25" s="298"/>
      <c r="E25" s="299"/>
      <c r="F25" s="300"/>
    </row>
    <row r="26" spans="1:6" ht="13.5" thickTop="1" x14ac:dyDescent="0.2"/>
    <row r="29" spans="1:6" ht="18" x14ac:dyDescent="0.25">
      <c r="A29" s="623" t="s">
        <v>239</v>
      </c>
      <c r="B29" s="623"/>
      <c r="C29" s="623"/>
      <c r="D29" s="623"/>
    </row>
    <row r="30" spans="1:6" ht="13.5" thickBot="1" x14ac:dyDescent="0.25"/>
    <row r="31" spans="1:6" ht="13.5" thickTop="1" x14ac:dyDescent="0.2">
      <c r="A31" s="301"/>
      <c r="B31" s="302"/>
      <c r="C31" s="302"/>
      <c r="D31" s="303"/>
    </row>
    <row r="32" spans="1:6" x14ac:dyDescent="0.2">
      <c r="A32" s="304" t="s">
        <v>201</v>
      </c>
      <c r="B32" s="305" t="s">
        <v>202</v>
      </c>
      <c r="C32" s="305" t="s">
        <v>240</v>
      </c>
      <c r="D32" s="306" t="s">
        <v>241</v>
      </c>
    </row>
    <row r="33" spans="1:4" x14ac:dyDescent="0.2">
      <c r="A33" s="304" t="s">
        <v>204</v>
      </c>
      <c r="B33" s="305" t="s">
        <v>205</v>
      </c>
      <c r="C33" s="305" t="s">
        <v>242</v>
      </c>
      <c r="D33" s="306" t="s">
        <v>243</v>
      </c>
    </row>
    <row r="34" spans="1:4" x14ac:dyDescent="0.2">
      <c r="A34" s="304" t="s">
        <v>210</v>
      </c>
      <c r="B34" s="307"/>
      <c r="C34" s="305" t="s">
        <v>244</v>
      </c>
      <c r="D34" s="306" t="s">
        <v>245</v>
      </c>
    </row>
    <row r="35" spans="1:4" ht="13.5" thickBot="1" x14ac:dyDescent="0.25">
      <c r="A35" s="308"/>
      <c r="B35" s="309"/>
      <c r="C35" s="310"/>
      <c r="D35" s="311"/>
    </row>
    <row r="36" spans="1:4" ht="14.25" thickTop="1" thickBot="1" x14ac:dyDescent="0.25">
      <c r="A36" s="279"/>
      <c r="C36" s="279"/>
      <c r="D36" s="279"/>
    </row>
    <row r="37" spans="1:4" ht="13.5" thickTop="1" x14ac:dyDescent="0.2">
      <c r="A37" s="280" t="s">
        <v>211</v>
      </c>
      <c r="B37" s="281"/>
      <c r="C37" s="281"/>
      <c r="D37" s="312"/>
    </row>
    <row r="38" spans="1:4" x14ac:dyDescent="0.2">
      <c r="A38" s="284" t="s">
        <v>212</v>
      </c>
      <c r="B38" s="285" t="s">
        <v>213</v>
      </c>
      <c r="C38" s="285" t="s">
        <v>216</v>
      </c>
      <c r="D38" s="313" t="s">
        <v>216</v>
      </c>
    </row>
    <row r="39" spans="1:4" x14ac:dyDescent="0.2">
      <c r="A39" s="284" t="s">
        <v>217</v>
      </c>
      <c r="B39" s="285"/>
      <c r="C39" s="285"/>
      <c r="D39" s="313"/>
    </row>
    <row r="40" spans="1:4" x14ac:dyDescent="0.2">
      <c r="A40" s="284" t="s">
        <v>219</v>
      </c>
      <c r="B40" s="288"/>
      <c r="C40" s="288"/>
      <c r="D40" s="314"/>
    </row>
    <row r="41" spans="1:4" x14ac:dyDescent="0.2">
      <c r="A41" s="284" t="s">
        <v>220</v>
      </c>
      <c r="B41" s="285" t="s">
        <v>221</v>
      </c>
      <c r="C41" s="285" t="s">
        <v>216</v>
      </c>
      <c r="D41" s="313" t="s">
        <v>216</v>
      </c>
    </row>
    <row r="42" spans="1:4" x14ac:dyDescent="0.2">
      <c r="A42" s="284" t="s">
        <v>222</v>
      </c>
      <c r="B42" s="291"/>
      <c r="C42" s="291"/>
      <c r="D42" s="315"/>
    </row>
    <row r="43" spans="1:4" x14ac:dyDescent="0.2">
      <c r="A43" s="284" t="s">
        <v>223</v>
      </c>
      <c r="B43" s="285"/>
      <c r="C43" s="285"/>
      <c r="D43" s="313"/>
    </row>
    <row r="44" spans="1:4" x14ac:dyDescent="0.2">
      <c r="A44" s="284" t="s">
        <v>224</v>
      </c>
      <c r="B44" s="285" t="s">
        <v>225</v>
      </c>
      <c r="C44" s="285" t="s">
        <v>215</v>
      </c>
      <c r="D44" s="313" t="s">
        <v>215</v>
      </c>
    </row>
    <row r="45" spans="1:4" ht="13.5" thickBot="1" x14ac:dyDescent="0.25">
      <c r="A45" s="284"/>
      <c r="B45" s="285"/>
      <c r="C45" s="285"/>
      <c r="D45" s="313"/>
    </row>
    <row r="46" spans="1:4" ht="13.5" thickTop="1" x14ac:dyDescent="0.2">
      <c r="A46" s="280" t="s">
        <v>227</v>
      </c>
      <c r="B46" s="294"/>
      <c r="C46" s="624" t="s">
        <v>246</v>
      </c>
      <c r="D46" s="625"/>
    </row>
    <row r="47" spans="1:4" x14ac:dyDescent="0.2">
      <c r="A47" s="284" t="s">
        <v>229</v>
      </c>
      <c r="B47" s="285" t="s">
        <v>213</v>
      </c>
      <c r="C47" s="619" t="s">
        <v>247</v>
      </c>
      <c r="D47" s="620"/>
    </row>
    <row r="48" spans="1:4" x14ac:dyDescent="0.2">
      <c r="A48" s="284" t="s">
        <v>231</v>
      </c>
      <c r="B48" s="285"/>
      <c r="C48" s="621" t="s">
        <v>248</v>
      </c>
      <c r="D48" s="622"/>
    </row>
    <row r="49" spans="1:4" x14ac:dyDescent="0.2">
      <c r="A49" s="284" t="s">
        <v>233</v>
      </c>
      <c r="B49" s="288"/>
      <c r="C49" s="617" t="s">
        <v>246</v>
      </c>
      <c r="D49" s="618"/>
    </row>
    <row r="50" spans="1:4" x14ac:dyDescent="0.2">
      <c r="A50" s="284" t="s">
        <v>234</v>
      </c>
      <c r="B50" s="285" t="s">
        <v>221</v>
      </c>
      <c r="C50" s="619" t="s">
        <v>247</v>
      </c>
      <c r="D50" s="620"/>
    </row>
    <row r="51" spans="1:4" x14ac:dyDescent="0.2">
      <c r="A51" s="284" t="s">
        <v>235</v>
      </c>
      <c r="B51" s="291"/>
      <c r="C51" s="621" t="s">
        <v>248</v>
      </c>
      <c r="D51" s="622"/>
    </row>
    <row r="52" spans="1:4" x14ac:dyDescent="0.2">
      <c r="A52" s="284" t="s">
        <v>236</v>
      </c>
      <c r="B52" s="285"/>
      <c r="C52" s="285"/>
      <c r="D52" s="313"/>
    </row>
    <row r="53" spans="1:4" x14ac:dyDescent="0.2">
      <c r="A53" s="284" t="s">
        <v>237</v>
      </c>
      <c r="B53" s="285" t="s">
        <v>225</v>
      </c>
      <c r="C53" s="285" t="s">
        <v>215</v>
      </c>
      <c r="D53" s="313" t="s">
        <v>215</v>
      </c>
    </row>
    <row r="54" spans="1:4" ht="13.5" thickBot="1" x14ac:dyDescent="0.25">
      <c r="A54" s="297" t="s">
        <v>238</v>
      </c>
      <c r="B54" s="298"/>
      <c r="C54" s="298"/>
      <c r="D54" s="316"/>
    </row>
    <row r="55" spans="1:4" ht="13.5" thickTop="1" x14ac:dyDescent="0.2"/>
  </sheetData>
  <sheetProtection password="C7EB" sheet="1"/>
  <mergeCells count="7">
    <mergeCell ref="C49:D49"/>
    <mergeCell ref="C50:D50"/>
    <mergeCell ref="C51:D51"/>
    <mergeCell ref="A29:D29"/>
    <mergeCell ref="C46:D46"/>
    <mergeCell ref="C47:D47"/>
    <mergeCell ref="C48:D48"/>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workbookViewId="0">
      <selection activeCell="C133" sqref="C133"/>
    </sheetView>
  </sheetViews>
  <sheetFormatPr defaultRowHeight="29.25" customHeight="1" x14ac:dyDescent="0.2"/>
  <cols>
    <col min="1" max="6" width="21.85546875" style="339" customWidth="1"/>
    <col min="7" max="16384" width="9.140625" style="339"/>
  </cols>
  <sheetData>
    <row r="1" spans="1:6" ht="29.25" customHeight="1" x14ac:dyDescent="0.2">
      <c r="A1" s="636" t="s">
        <v>52</v>
      </c>
      <c r="B1" s="636"/>
      <c r="C1" s="636"/>
      <c r="D1" s="636"/>
      <c r="E1" s="636"/>
      <c r="F1" s="636"/>
    </row>
    <row r="2" spans="1:6" ht="43.5" customHeight="1" x14ac:dyDescent="0.2">
      <c r="A2" s="637" t="s">
        <v>53</v>
      </c>
      <c r="B2" s="637"/>
      <c r="C2" s="637"/>
      <c r="D2" s="637"/>
      <c r="E2" s="637"/>
      <c r="F2" s="637"/>
    </row>
    <row r="3" spans="1:6" ht="29.25" customHeight="1" x14ac:dyDescent="0.2">
      <c r="A3" s="632" t="s">
        <v>54</v>
      </c>
      <c r="B3" s="632"/>
      <c r="C3" s="632"/>
      <c r="D3" s="632"/>
      <c r="E3" s="632"/>
      <c r="F3" s="632"/>
    </row>
    <row r="4" spans="1:6" ht="80.25" customHeight="1" x14ac:dyDescent="0.2">
      <c r="A4" s="629" t="s">
        <v>55</v>
      </c>
      <c r="B4" s="629"/>
      <c r="C4" s="629"/>
      <c r="D4" s="629"/>
      <c r="E4" s="629"/>
      <c r="F4" s="629"/>
    </row>
    <row r="5" spans="1:6" ht="29.25" customHeight="1" x14ac:dyDescent="0.2">
      <c r="A5" s="629" t="s">
        <v>56</v>
      </c>
      <c r="B5" s="629"/>
      <c r="C5" s="629"/>
      <c r="D5" s="629"/>
      <c r="E5" s="629"/>
      <c r="F5" s="629"/>
    </row>
    <row r="6" spans="1:6" ht="29.25" customHeight="1" x14ac:dyDescent="0.2">
      <c r="A6" s="634" t="s">
        <v>57</v>
      </c>
      <c r="B6" s="634"/>
      <c r="C6" s="634"/>
      <c r="D6" s="634"/>
      <c r="E6" s="634"/>
      <c r="F6" s="634"/>
    </row>
    <row r="7" spans="1:6" ht="86.25" customHeight="1" x14ac:dyDescent="0.2">
      <c r="A7" s="629" t="s">
        <v>58</v>
      </c>
      <c r="B7" s="629"/>
      <c r="C7" s="629"/>
      <c r="D7" s="629"/>
      <c r="E7" s="629"/>
      <c r="F7" s="629"/>
    </row>
    <row r="8" spans="1:6" ht="29.25" customHeight="1" x14ac:dyDescent="0.2">
      <c r="A8" s="634" t="s">
        <v>59</v>
      </c>
      <c r="B8" s="634"/>
      <c r="C8" s="634"/>
      <c r="D8" s="634"/>
      <c r="E8" s="634"/>
      <c r="F8" s="634"/>
    </row>
    <row r="9" spans="1:6" ht="56.25" customHeight="1" x14ac:dyDescent="0.2">
      <c r="A9" s="629" t="s">
        <v>60</v>
      </c>
      <c r="B9" s="629"/>
      <c r="C9" s="629"/>
      <c r="D9" s="629"/>
      <c r="E9" s="629"/>
      <c r="F9" s="629"/>
    </row>
    <row r="10" spans="1:6" ht="29.25" customHeight="1" x14ac:dyDescent="0.2">
      <c r="A10" s="632" t="s">
        <v>61</v>
      </c>
      <c r="B10" s="632"/>
      <c r="C10" s="632"/>
      <c r="D10" s="632"/>
      <c r="E10" s="632"/>
      <c r="F10" s="632"/>
    </row>
    <row r="11" spans="1:6" ht="58.5" customHeight="1" x14ac:dyDescent="0.2">
      <c r="A11" s="629" t="s">
        <v>62</v>
      </c>
      <c r="B11" s="629"/>
      <c r="C11" s="629"/>
      <c r="D11" s="629"/>
      <c r="E11" s="629"/>
      <c r="F11" s="629"/>
    </row>
    <row r="12" spans="1:6" ht="87" customHeight="1" x14ac:dyDescent="0.2">
      <c r="A12" s="634" t="s">
        <v>63</v>
      </c>
      <c r="B12" s="634"/>
      <c r="C12" s="634"/>
      <c r="D12" s="634"/>
      <c r="E12" s="634"/>
      <c r="F12" s="634"/>
    </row>
    <row r="13" spans="1:6" ht="93" customHeight="1" x14ac:dyDescent="0.2">
      <c r="A13" s="634" t="s">
        <v>64</v>
      </c>
      <c r="B13" s="634"/>
      <c r="C13" s="634"/>
      <c r="D13" s="634"/>
      <c r="E13" s="634"/>
      <c r="F13" s="634"/>
    </row>
    <row r="14" spans="1:6" ht="29.25" customHeight="1" x14ac:dyDescent="0.2">
      <c r="A14" s="632" t="s">
        <v>65</v>
      </c>
      <c r="B14" s="632"/>
      <c r="C14" s="632"/>
      <c r="D14" s="632"/>
      <c r="E14" s="632"/>
      <c r="F14" s="632"/>
    </row>
    <row r="15" spans="1:6" ht="57" customHeight="1" x14ac:dyDescent="0.2">
      <c r="A15" s="629" t="s">
        <v>66</v>
      </c>
      <c r="B15" s="629"/>
      <c r="C15" s="629"/>
      <c r="D15" s="629"/>
      <c r="E15" s="629"/>
      <c r="F15" s="629"/>
    </row>
    <row r="16" spans="1:6" ht="29.25" customHeight="1" x14ac:dyDescent="0.2">
      <c r="A16" s="629" t="s">
        <v>67</v>
      </c>
      <c r="B16" s="629"/>
      <c r="C16" s="629"/>
      <c r="D16" s="629"/>
      <c r="E16" s="629"/>
      <c r="F16" s="629"/>
    </row>
    <row r="17" spans="1:6" ht="29.25" customHeight="1" x14ac:dyDescent="0.2">
      <c r="A17" s="629" t="s">
        <v>68</v>
      </c>
      <c r="B17" s="629"/>
      <c r="C17" s="629"/>
      <c r="D17" s="629"/>
      <c r="E17" s="629"/>
      <c r="F17" s="629"/>
    </row>
    <row r="18" spans="1:6" ht="29.25" customHeight="1" x14ac:dyDescent="0.2">
      <c r="A18" s="629" t="s">
        <v>69</v>
      </c>
      <c r="B18" s="629"/>
      <c r="C18" s="629"/>
      <c r="D18" s="629"/>
      <c r="E18" s="629"/>
      <c r="F18" s="629"/>
    </row>
    <row r="19" spans="1:6" ht="29.25" customHeight="1" x14ac:dyDescent="0.2">
      <c r="A19" s="629" t="s">
        <v>70</v>
      </c>
      <c r="B19" s="629"/>
      <c r="C19" s="629"/>
      <c r="D19" s="629"/>
      <c r="E19" s="629"/>
      <c r="F19" s="629"/>
    </row>
    <row r="20" spans="1:6" ht="29.25" customHeight="1" x14ac:dyDescent="0.2">
      <c r="A20" s="629" t="s">
        <v>71</v>
      </c>
      <c r="B20" s="629"/>
      <c r="C20" s="629"/>
      <c r="D20" s="629"/>
      <c r="E20" s="629"/>
      <c r="F20" s="629"/>
    </row>
    <row r="21" spans="1:6" ht="29.25" customHeight="1" x14ac:dyDescent="0.2">
      <c r="A21" s="629" t="s">
        <v>72</v>
      </c>
      <c r="B21" s="629"/>
      <c r="C21" s="629"/>
      <c r="D21" s="629"/>
      <c r="E21" s="629"/>
      <c r="F21" s="629"/>
    </row>
    <row r="22" spans="1:6" ht="29.25" customHeight="1" x14ac:dyDescent="0.2">
      <c r="A22" s="634" t="s">
        <v>73</v>
      </c>
      <c r="B22" s="634"/>
      <c r="C22" s="634"/>
      <c r="D22" s="634"/>
      <c r="E22" s="634"/>
      <c r="F22" s="634"/>
    </row>
    <row r="23" spans="1:6" ht="29.25" customHeight="1" x14ac:dyDescent="0.2">
      <c r="A23" s="629" t="s">
        <v>74</v>
      </c>
      <c r="B23" s="629"/>
      <c r="C23" s="629"/>
      <c r="D23" s="629"/>
      <c r="E23" s="629"/>
      <c r="F23" s="629"/>
    </row>
    <row r="24" spans="1:6" ht="29.25" customHeight="1" x14ac:dyDescent="0.2">
      <c r="A24" s="629" t="s">
        <v>75</v>
      </c>
      <c r="B24" s="629"/>
      <c r="C24" s="629"/>
      <c r="D24" s="629"/>
      <c r="E24" s="629"/>
      <c r="F24" s="629"/>
    </row>
    <row r="25" spans="1:6" ht="40.5" customHeight="1" x14ac:dyDescent="0.2">
      <c r="A25" s="629" t="s">
        <v>76</v>
      </c>
      <c r="B25" s="629"/>
      <c r="C25" s="629"/>
      <c r="D25" s="629"/>
      <c r="E25" s="629"/>
      <c r="F25" s="629"/>
    </row>
    <row r="26" spans="1:6" ht="29.25" customHeight="1" x14ac:dyDescent="0.2">
      <c r="A26" s="629" t="s">
        <v>77</v>
      </c>
      <c r="B26" s="629"/>
      <c r="C26" s="629"/>
      <c r="D26" s="629"/>
      <c r="E26" s="629"/>
      <c r="F26" s="629"/>
    </row>
    <row r="27" spans="1:6" ht="70.5" customHeight="1" x14ac:dyDescent="0.2">
      <c r="A27" s="629" t="s">
        <v>78</v>
      </c>
      <c r="B27" s="629"/>
      <c r="C27" s="629"/>
      <c r="D27" s="629"/>
      <c r="E27" s="629"/>
      <c r="F27" s="629"/>
    </row>
    <row r="28" spans="1:6" ht="64.5" customHeight="1" x14ac:dyDescent="0.2">
      <c r="A28" s="629" t="s">
        <v>79</v>
      </c>
      <c r="B28" s="629"/>
      <c r="C28" s="629"/>
      <c r="D28" s="629"/>
      <c r="E28" s="629"/>
      <c r="F28" s="629"/>
    </row>
    <row r="29" spans="1:6" ht="29.25" customHeight="1" x14ac:dyDescent="0.2">
      <c r="A29" s="340"/>
    </row>
    <row r="31" spans="1:6" ht="29.25" customHeight="1" x14ac:dyDescent="0.2">
      <c r="A31" s="341" t="s">
        <v>80</v>
      </c>
    </row>
    <row r="34" spans="1:6" ht="29.25" customHeight="1" x14ac:dyDescent="0.2">
      <c r="A34" s="338" t="s">
        <v>81</v>
      </c>
    </row>
    <row r="35" spans="1:6" ht="29.25" customHeight="1" x14ac:dyDescent="0.2">
      <c r="A35" s="342" t="s">
        <v>82</v>
      </c>
    </row>
    <row r="36" spans="1:6" ht="29.25" customHeight="1" x14ac:dyDescent="0.2">
      <c r="A36" s="343"/>
    </row>
    <row r="37" spans="1:6" ht="141" customHeight="1" x14ac:dyDescent="0.2">
      <c r="A37" s="633" t="s">
        <v>83</v>
      </c>
      <c r="B37" s="633"/>
      <c r="C37" s="633"/>
      <c r="D37" s="633"/>
      <c r="E37" s="633"/>
      <c r="F37" s="633"/>
    </row>
    <row r="38" spans="1:6" ht="84" customHeight="1" x14ac:dyDescent="0.2">
      <c r="A38" s="627" t="s">
        <v>84</v>
      </c>
      <c r="B38" s="627"/>
      <c r="C38" s="627"/>
      <c r="D38" s="627"/>
      <c r="E38" s="627"/>
      <c r="F38" s="627"/>
    </row>
    <row r="39" spans="1:6" ht="58.5" customHeight="1" x14ac:dyDescent="0.2">
      <c r="A39" s="626" t="s">
        <v>85</v>
      </c>
      <c r="B39" s="626"/>
      <c r="C39" s="626"/>
      <c r="D39" s="626"/>
      <c r="E39" s="626"/>
      <c r="F39" s="626"/>
    </row>
    <row r="40" spans="1:6" ht="137.25" customHeight="1" x14ac:dyDescent="0.2">
      <c r="A40" s="626" t="s">
        <v>86</v>
      </c>
      <c r="B40" s="626"/>
      <c r="C40" s="626"/>
      <c r="D40" s="626"/>
      <c r="E40" s="626"/>
      <c r="F40" s="626"/>
    </row>
    <row r="41" spans="1:6" ht="70.5" customHeight="1" x14ac:dyDescent="0.2">
      <c r="A41" s="626" t="s">
        <v>87</v>
      </c>
      <c r="B41" s="626"/>
      <c r="C41" s="626"/>
      <c r="D41" s="626"/>
      <c r="E41" s="626"/>
      <c r="F41" s="626"/>
    </row>
    <row r="42" spans="1:6" ht="29.25" customHeight="1" x14ac:dyDescent="0.2">
      <c r="A42" s="626" t="s">
        <v>88</v>
      </c>
      <c r="B42" s="626"/>
      <c r="C42" s="626"/>
      <c r="D42" s="626"/>
      <c r="E42" s="626"/>
      <c r="F42" s="626"/>
    </row>
    <row r="43" spans="1:6" ht="29.25" customHeight="1" x14ac:dyDescent="0.2">
      <c r="A43" s="627" t="s">
        <v>89</v>
      </c>
      <c r="B43" s="627"/>
      <c r="C43" s="627"/>
      <c r="D43" s="627"/>
      <c r="E43" s="627"/>
      <c r="F43" s="627"/>
    </row>
    <row r="44" spans="1:6" ht="29.25" customHeight="1" x14ac:dyDescent="0.2">
      <c r="A44" s="626" t="s">
        <v>90</v>
      </c>
      <c r="B44" s="626"/>
      <c r="C44" s="626"/>
      <c r="D44" s="626"/>
      <c r="E44" s="626"/>
      <c r="F44" s="626"/>
    </row>
    <row r="45" spans="1:6" ht="29.25" customHeight="1" x14ac:dyDescent="0.2">
      <c r="A45" s="627" t="s">
        <v>91</v>
      </c>
      <c r="B45" s="627"/>
      <c r="C45" s="627"/>
      <c r="D45" s="627"/>
      <c r="E45" s="627"/>
      <c r="F45" s="627"/>
    </row>
    <row r="46" spans="1:6" ht="60" customHeight="1" x14ac:dyDescent="0.2">
      <c r="A46" s="626" t="s">
        <v>92</v>
      </c>
      <c r="B46" s="626"/>
      <c r="C46" s="626"/>
      <c r="D46" s="626"/>
      <c r="E46" s="626"/>
      <c r="F46" s="626"/>
    </row>
    <row r="47" spans="1:6" ht="29.25" customHeight="1" x14ac:dyDescent="0.2">
      <c r="A47" s="632" t="s">
        <v>93</v>
      </c>
      <c r="B47" s="632"/>
      <c r="C47" s="632"/>
      <c r="D47" s="632"/>
      <c r="E47" s="632"/>
      <c r="F47" s="632"/>
    </row>
    <row r="48" spans="1:6" ht="141" customHeight="1" x14ac:dyDescent="0.2">
      <c r="A48" s="629" t="s">
        <v>94</v>
      </c>
      <c r="B48" s="629"/>
      <c r="C48" s="629"/>
      <c r="D48" s="629"/>
      <c r="E48" s="629"/>
      <c r="F48" s="629"/>
    </row>
    <row r="49" spans="1:6" ht="81.75" customHeight="1" x14ac:dyDescent="0.2">
      <c r="A49" s="626" t="s">
        <v>95</v>
      </c>
      <c r="B49" s="626"/>
      <c r="C49" s="626"/>
      <c r="D49" s="626"/>
      <c r="E49" s="626"/>
      <c r="F49" s="626"/>
    </row>
    <row r="50" spans="1:6" ht="29.25" customHeight="1" x14ac:dyDescent="0.2">
      <c r="A50" s="626" t="s">
        <v>96</v>
      </c>
      <c r="B50" s="626"/>
      <c r="C50" s="626"/>
      <c r="D50" s="626"/>
      <c r="E50" s="626"/>
      <c r="F50" s="626"/>
    </row>
    <row r="51" spans="1:6" ht="29.25" customHeight="1" x14ac:dyDescent="0.2">
      <c r="A51" s="631" t="s">
        <v>97</v>
      </c>
      <c r="B51" s="631"/>
      <c r="C51" s="631"/>
      <c r="D51" s="631"/>
      <c r="E51" s="631"/>
      <c r="F51" s="631"/>
    </row>
    <row r="52" spans="1:6" ht="29.25" customHeight="1" x14ac:dyDescent="0.2">
      <c r="A52" s="631" t="s">
        <v>98</v>
      </c>
      <c r="B52" s="631"/>
      <c r="C52" s="631"/>
      <c r="D52" s="631"/>
      <c r="E52" s="631"/>
      <c r="F52" s="631"/>
    </row>
    <row r="53" spans="1:6" ht="29.25" customHeight="1" x14ac:dyDescent="0.2">
      <c r="A53" s="631" t="s">
        <v>99</v>
      </c>
      <c r="B53" s="631"/>
      <c r="C53" s="631"/>
      <c r="D53" s="631"/>
      <c r="E53" s="631"/>
      <c r="F53" s="631"/>
    </row>
    <row r="54" spans="1:6" ht="42.75" customHeight="1" x14ac:dyDescent="0.2">
      <c r="A54" s="631" t="s">
        <v>100</v>
      </c>
      <c r="B54" s="631"/>
      <c r="C54" s="631"/>
      <c r="D54" s="631"/>
      <c r="E54" s="631"/>
      <c r="F54" s="631"/>
    </row>
    <row r="55" spans="1:6" ht="72" customHeight="1" x14ac:dyDescent="0.2">
      <c r="A55" s="631" t="s">
        <v>101</v>
      </c>
      <c r="B55" s="631"/>
      <c r="C55" s="631"/>
      <c r="D55" s="631"/>
      <c r="E55" s="631"/>
      <c r="F55" s="631"/>
    </row>
    <row r="56" spans="1:6" ht="133.5" customHeight="1" x14ac:dyDescent="0.2">
      <c r="A56" s="629" t="s">
        <v>102</v>
      </c>
      <c r="B56" s="629"/>
      <c r="C56" s="629"/>
      <c r="D56" s="629"/>
      <c r="E56" s="629"/>
      <c r="F56" s="629"/>
    </row>
    <row r="57" spans="1:6" ht="86.25" customHeight="1" x14ac:dyDescent="0.2">
      <c r="A57" s="629" t="s">
        <v>103</v>
      </c>
      <c r="B57" s="629"/>
      <c r="C57" s="629"/>
      <c r="D57" s="629"/>
      <c r="E57" s="629"/>
      <c r="F57" s="629"/>
    </row>
    <row r="58" spans="1:6" ht="29.25" customHeight="1" x14ac:dyDescent="0.2">
      <c r="A58" s="629" t="s">
        <v>104</v>
      </c>
      <c r="B58" s="629"/>
      <c r="C58" s="629"/>
      <c r="D58" s="629"/>
      <c r="E58" s="629"/>
      <c r="F58" s="629"/>
    </row>
    <row r="59" spans="1:6" ht="29.25" customHeight="1" x14ac:dyDescent="0.2">
      <c r="A59" s="631" t="s">
        <v>105</v>
      </c>
      <c r="B59" s="631"/>
      <c r="C59" s="631"/>
      <c r="D59" s="631"/>
      <c r="E59" s="631"/>
      <c r="F59" s="631"/>
    </row>
    <row r="60" spans="1:6" ht="29.25" customHeight="1" x14ac:dyDescent="0.2">
      <c r="A60" s="631" t="s">
        <v>106</v>
      </c>
      <c r="B60" s="631"/>
      <c r="C60" s="631"/>
      <c r="D60" s="631"/>
      <c r="E60" s="631"/>
      <c r="F60" s="631"/>
    </row>
    <row r="61" spans="1:6" ht="29.25" customHeight="1" x14ac:dyDescent="0.2">
      <c r="A61" s="631" t="s">
        <v>107</v>
      </c>
      <c r="B61" s="631"/>
      <c r="C61" s="631"/>
      <c r="D61" s="631"/>
      <c r="E61" s="631"/>
      <c r="F61" s="631"/>
    </row>
    <row r="62" spans="1:6" ht="29.25" customHeight="1" x14ac:dyDescent="0.2">
      <c r="A62" s="631" t="s">
        <v>108</v>
      </c>
      <c r="B62" s="631"/>
      <c r="C62" s="631"/>
      <c r="D62" s="631"/>
      <c r="E62" s="631"/>
      <c r="F62" s="631"/>
    </row>
    <row r="63" spans="1:6" ht="29.25" customHeight="1" x14ac:dyDescent="0.2">
      <c r="A63" s="631" t="s">
        <v>109</v>
      </c>
      <c r="B63" s="631"/>
      <c r="C63" s="631"/>
      <c r="D63" s="631"/>
      <c r="E63" s="631"/>
      <c r="F63" s="631"/>
    </row>
    <row r="64" spans="1:6" ht="29.25" customHeight="1" x14ac:dyDescent="0.2">
      <c r="A64" s="631" t="s">
        <v>110</v>
      </c>
      <c r="B64" s="631"/>
      <c r="C64" s="631"/>
      <c r="D64" s="631"/>
      <c r="E64" s="631"/>
      <c r="F64" s="631"/>
    </row>
    <row r="65" spans="1:6" ht="29.25" customHeight="1" x14ac:dyDescent="0.2">
      <c r="A65" s="631" t="s">
        <v>111</v>
      </c>
      <c r="B65" s="631"/>
      <c r="C65" s="631"/>
      <c r="D65" s="631"/>
      <c r="E65" s="631"/>
      <c r="F65" s="631"/>
    </row>
    <row r="66" spans="1:6" ht="29.25" customHeight="1" x14ac:dyDescent="0.2">
      <c r="A66" s="629" t="s">
        <v>112</v>
      </c>
      <c r="B66" s="629"/>
      <c r="C66" s="629"/>
      <c r="D66" s="629"/>
      <c r="E66" s="629"/>
      <c r="F66" s="629"/>
    </row>
    <row r="67" spans="1:6" ht="29.25" customHeight="1" x14ac:dyDescent="0.2">
      <c r="A67" s="626" t="s">
        <v>113</v>
      </c>
      <c r="B67" s="626"/>
      <c r="C67" s="626"/>
      <c r="D67" s="626"/>
      <c r="E67" s="626"/>
      <c r="F67" s="626"/>
    </row>
    <row r="68" spans="1:6" ht="29.25" customHeight="1" x14ac:dyDescent="0.2">
      <c r="A68" s="631" t="s">
        <v>114</v>
      </c>
      <c r="B68" s="631"/>
      <c r="C68" s="631"/>
      <c r="D68" s="631"/>
      <c r="E68" s="631"/>
      <c r="F68" s="631"/>
    </row>
    <row r="69" spans="1:6" ht="29.25" customHeight="1" x14ac:dyDescent="0.2">
      <c r="A69" s="629" t="s">
        <v>115</v>
      </c>
      <c r="B69" s="629"/>
      <c r="C69" s="629"/>
      <c r="D69" s="629"/>
      <c r="E69" s="629"/>
      <c r="F69" s="629"/>
    </row>
    <row r="70" spans="1:6" ht="60.75" customHeight="1" x14ac:dyDescent="0.2">
      <c r="A70" s="626" t="s">
        <v>116</v>
      </c>
      <c r="B70" s="626"/>
      <c r="C70" s="626"/>
      <c r="D70" s="626"/>
      <c r="E70" s="626"/>
      <c r="F70" s="626"/>
    </row>
    <row r="71" spans="1:6" ht="29.25" customHeight="1" x14ac:dyDescent="0.2">
      <c r="A71" s="628" t="s">
        <v>117</v>
      </c>
      <c r="B71" s="628"/>
      <c r="C71" s="628"/>
      <c r="D71" s="628"/>
      <c r="E71" s="628"/>
      <c r="F71" s="628"/>
    </row>
    <row r="72" spans="1:6" ht="48.75" customHeight="1" x14ac:dyDescent="0.2">
      <c r="A72" s="626" t="s">
        <v>118</v>
      </c>
      <c r="B72" s="626"/>
      <c r="C72" s="626"/>
      <c r="D72" s="626"/>
      <c r="E72" s="626"/>
      <c r="F72" s="626"/>
    </row>
    <row r="73" spans="1:6" ht="36" customHeight="1" x14ac:dyDescent="0.2">
      <c r="A73" s="626" t="s">
        <v>119</v>
      </c>
      <c r="B73" s="626"/>
      <c r="C73" s="626"/>
      <c r="D73" s="626"/>
      <c r="E73" s="626"/>
      <c r="F73" s="626"/>
    </row>
    <row r="74" spans="1:6" ht="51.75" customHeight="1" x14ac:dyDescent="0.2">
      <c r="A74" s="627" t="s">
        <v>120</v>
      </c>
      <c r="B74" s="627"/>
      <c r="C74" s="627"/>
      <c r="D74" s="627"/>
      <c r="E74" s="627"/>
      <c r="F74" s="627"/>
    </row>
    <row r="75" spans="1:6" ht="44.25" customHeight="1" x14ac:dyDescent="0.2">
      <c r="A75" s="626" t="s">
        <v>121</v>
      </c>
      <c r="B75" s="626"/>
      <c r="C75" s="626"/>
      <c r="D75" s="626"/>
      <c r="E75" s="626"/>
      <c r="F75" s="626"/>
    </row>
    <row r="76" spans="1:6" ht="42.75" customHeight="1" x14ac:dyDescent="0.2">
      <c r="A76" s="626" t="s">
        <v>122</v>
      </c>
      <c r="B76" s="626"/>
      <c r="C76" s="626"/>
      <c r="D76" s="626"/>
      <c r="E76" s="626"/>
      <c r="F76" s="626"/>
    </row>
    <row r="77" spans="1:6" ht="70.5" customHeight="1" x14ac:dyDescent="0.2">
      <c r="A77" s="626" t="s">
        <v>123</v>
      </c>
      <c r="B77" s="626"/>
      <c r="C77" s="626"/>
      <c r="D77" s="626"/>
      <c r="E77" s="626"/>
      <c r="F77" s="626"/>
    </row>
    <row r="78" spans="1:6" ht="29.25" customHeight="1" x14ac:dyDescent="0.2">
      <c r="A78" s="628" t="s">
        <v>124</v>
      </c>
      <c r="B78" s="628"/>
      <c r="C78" s="628"/>
      <c r="D78" s="628"/>
      <c r="E78" s="628"/>
      <c r="F78" s="628"/>
    </row>
    <row r="79" spans="1:6" ht="51.75" customHeight="1" x14ac:dyDescent="0.2">
      <c r="A79" s="626" t="s">
        <v>125</v>
      </c>
      <c r="B79" s="626"/>
      <c r="C79" s="626"/>
      <c r="D79" s="626"/>
      <c r="E79" s="626"/>
      <c r="F79" s="626"/>
    </row>
    <row r="80" spans="1:6" ht="67.5" customHeight="1" x14ac:dyDescent="0.2">
      <c r="A80" s="626" t="s">
        <v>126</v>
      </c>
      <c r="B80" s="626"/>
      <c r="C80" s="626"/>
      <c r="D80" s="626"/>
      <c r="E80" s="626"/>
      <c r="F80" s="626"/>
    </row>
    <row r="81" spans="1:6" ht="29.25" customHeight="1" x14ac:dyDescent="0.2">
      <c r="A81" s="628" t="s">
        <v>127</v>
      </c>
      <c r="B81" s="628"/>
      <c r="C81" s="628"/>
      <c r="D81" s="628"/>
      <c r="E81" s="628"/>
      <c r="F81" s="628"/>
    </row>
    <row r="82" spans="1:6" ht="40.5" customHeight="1" x14ac:dyDescent="0.2">
      <c r="A82" s="626" t="s">
        <v>128</v>
      </c>
      <c r="B82" s="626"/>
      <c r="C82" s="626"/>
      <c r="D82" s="626"/>
      <c r="E82" s="626"/>
      <c r="F82" s="626"/>
    </row>
    <row r="83" spans="1:6" ht="41.25" customHeight="1" x14ac:dyDescent="0.2">
      <c r="A83" s="626" t="s">
        <v>129</v>
      </c>
      <c r="B83" s="626"/>
      <c r="C83" s="626"/>
      <c r="D83" s="626"/>
      <c r="E83" s="626"/>
      <c r="F83" s="626"/>
    </row>
    <row r="84" spans="1:6" ht="49.5" customHeight="1" x14ac:dyDescent="0.2">
      <c r="A84" s="626" t="s">
        <v>130</v>
      </c>
      <c r="B84" s="626"/>
      <c r="C84" s="626"/>
      <c r="D84" s="626"/>
      <c r="E84" s="626"/>
      <c r="F84" s="626"/>
    </row>
    <row r="85" spans="1:6" ht="29.25" customHeight="1" x14ac:dyDescent="0.2">
      <c r="A85" s="628" t="s">
        <v>131</v>
      </c>
      <c r="B85" s="628"/>
      <c r="C85" s="628"/>
      <c r="D85" s="628"/>
      <c r="E85" s="628"/>
      <c r="F85" s="628"/>
    </row>
    <row r="86" spans="1:6" ht="49.5" customHeight="1" x14ac:dyDescent="0.2">
      <c r="A86" s="629" t="s">
        <v>132</v>
      </c>
      <c r="B86" s="629"/>
      <c r="C86" s="629"/>
      <c r="D86" s="629"/>
      <c r="E86" s="629"/>
      <c r="F86" s="629"/>
    </row>
    <row r="87" spans="1:6" ht="29.25" customHeight="1" x14ac:dyDescent="0.2">
      <c r="A87" s="626" t="s">
        <v>133</v>
      </c>
      <c r="B87" s="626"/>
      <c r="C87" s="626"/>
      <c r="D87" s="626"/>
      <c r="E87" s="626"/>
      <c r="F87" s="626"/>
    </row>
    <row r="88" spans="1:6" ht="29.25" customHeight="1" x14ac:dyDescent="0.2">
      <c r="A88" s="627" t="s">
        <v>134</v>
      </c>
      <c r="B88" s="627"/>
      <c r="C88" s="627"/>
      <c r="D88" s="627"/>
      <c r="E88" s="627"/>
      <c r="F88" s="627"/>
    </row>
    <row r="89" spans="1:6" ht="29.25" customHeight="1" x14ac:dyDescent="0.2">
      <c r="A89" s="626" t="s">
        <v>135</v>
      </c>
      <c r="B89" s="626"/>
      <c r="C89" s="626"/>
      <c r="D89" s="626"/>
      <c r="E89" s="626"/>
      <c r="F89" s="626"/>
    </row>
    <row r="90" spans="1:6" ht="29.25" customHeight="1" x14ac:dyDescent="0.2">
      <c r="A90" s="626" t="s">
        <v>136</v>
      </c>
      <c r="B90" s="626"/>
      <c r="C90" s="626"/>
      <c r="D90" s="626"/>
      <c r="E90" s="626"/>
      <c r="F90" s="626"/>
    </row>
    <row r="91" spans="1:6" ht="43.5" customHeight="1" x14ac:dyDescent="0.2">
      <c r="A91" s="627" t="s">
        <v>137</v>
      </c>
      <c r="B91" s="627"/>
      <c r="C91" s="627"/>
      <c r="D91" s="627"/>
      <c r="E91" s="627"/>
      <c r="F91" s="627"/>
    </row>
    <row r="92" spans="1:6" ht="36.75" customHeight="1" x14ac:dyDescent="0.2">
      <c r="A92" s="626" t="s">
        <v>138</v>
      </c>
      <c r="B92" s="626"/>
      <c r="C92" s="626"/>
      <c r="D92" s="626"/>
      <c r="E92" s="626"/>
      <c r="F92" s="626"/>
    </row>
    <row r="93" spans="1:6" ht="71.25" customHeight="1" x14ac:dyDescent="0.2">
      <c r="A93" s="626" t="s">
        <v>139</v>
      </c>
      <c r="B93" s="626"/>
      <c r="C93" s="626"/>
      <c r="D93" s="626"/>
      <c r="E93" s="626"/>
      <c r="F93" s="626"/>
    </row>
    <row r="94" spans="1:6" ht="29.25" customHeight="1" x14ac:dyDescent="0.2">
      <c r="A94" s="628" t="s">
        <v>27</v>
      </c>
      <c r="B94" s="628"/>
      <c r="C94" s="628"/>
      <c r="D94" s="628"/>
      <c r="E94" s="628"/>
      <c r="F94" s="628"/>
    </row>
    <row r="95" spans="1:6" ht="43.5" customHeight="1" x14ac:dyDescent="0.2">
      <c r="A95" s="626" t="s">
        <v>140</v>
      </c>
      <c r="B95" s="626"/>
      <c r="C95" s="626"/>
      <c r="D95" s="626"/>
      <c r="E95" s="626"/>
      <c r="F95" s="626"/>
    </row>
    <row r="96" spans="1:6" ht="29.25" customHeight="1" x14ac:dyDescent="0.2">
      <c r="A96" s="626" t="s">
        <v>141</v>
      </c>
      <c r="B96" s="626"/>
      <c r="C96" s="626"/>
      <c r="D96" s="626"/>
      <c r="E96" s="626"/>
      <c r="F96" s="626"/>
    </row>
    <row r="97" spans="1:6" ht="52.5" customHeight="1" x14ac:dyDescent="0.2">
      <c r="A97" s="627" t="s">
        <v>142</v>
      </c>
      <c r="B97" s="627"/>
      <c r="C97" s="627"/>
      <c r="D97" s="627"/>
      <c r="E97" s="627"/>
      <c r="F97" s="627"/>
    </row>
    <row r="98" spans="1:6" ht="48" customHeight="1" x14ac:dyDescent="0.2">
      <c r="A98" s="626" t="s">
        <v>0</v>
      </c>
      <c r="B98" s="626"/>
      <c r="C98" s="626"/>
      <c r="D98" s="626"/>
      <c r="E98" s="626"/>
      <c r="F98" s="626"/>
    </row>
    <row r="99" spans="1:6" ht="49.5" customHeight="1" x14ac:dyDescent="0.2">
      <c r="A99" s="626" t="s">
        <v>1</v>
      </c>
      <c r="B99" s="626"/>
      <c r="C99" s="626"/>
      <c r="D99" s="626"/>
      <c r="E99" s="626"/>
      <c r="F99" s="626"/>
    </row>
    <row r="100" spans="1:6" ht="67.5" customHeight="1" x14ac:dyDescent="0.2">
      <c r="A100" s="626" t="s">
        <v>2</v>
      </c>
      <c r="B100" s="626"/>
      <c r="C100" s="626"/>
      <c r="D100" s="626"/>
      <c r="E100" s="626"/>
      <c r="F100" s="626"/>
    </row>
    <row r="101" spans="1:6" ht="29.25" customHeight="1" x14ac:dyDescent="0.2">
      <c r="A101" s="628" t="s">
        <v>26</v>
      </c>
      <c r="B101" s="628"/>
      <c r="C101" s="628"/>
      <c r="D101" s="628"/>
      <c r="E101" s="628"/>
      <c r="F101" s="628"/>
    </row>
    <row r="102" spans="1:6" ht="29.25" customHeight="1" x14ac:dyDescent="0.2">
      <c r="A102" s="629" t="s">
        <v>3</v>
      </c>
      <c r="B102" s="629"/>
      <c r="C102" s="629"/>
      <c r="D102" s="629"/>
      <c r="E102" s="629"/>
      <c r="F102" s="629"/>
    </row>
    <row r="103" spans="1:6" ht="29.25" customHeight="1" x14ac:dyDescent="0.2">
      <c r="A103" s="629" t="s">
        <v>4</v>
      </c>
      <c r="B103" s="629"/>
      <c r="C103" s="629"/>
      <c r="D103" s="629"/>
      <c r="E103" s="629"/>
      <c r="F103" s="629"/>
    </row>
    <row r="104" spans="1:6" ht="37.5" customHeight="1" x14ac:dyDescent="0.2">
      <c r="A104" s="629" t="s">
        <v>5</v>
      </c>
      <c r="B104" s="629"/>
      <c r="C104" s="629"/>
      <c r="D104" s="629"/>
      <c r="E104" s="629"/>
      <c r="F104" s="629"/>
    </row>
    <row r="105" spans="1:6" ht="40.5" customHeight="1" x14ac:dyDescent="0.2">
      <c r="A105" s="629" t="s">
        <v>6</v>
      </c>
      <c r="B105" s="629"/>
      <c r="C105" s="629"/>
      <c r="D105" s="629"/>
      <c r="E105" s="629"/>
      <c r="F105" s="629"/>
    </row>
    <row r="106" spans="1:6" ht="52.5" customHeight="1" x14ac:dyDescent="0.2">
      <c r="A106" s="629" t="s">
        <v>7</v>
      </c>
      <c r="B106" s="629"/>
      <c r="C106" s="629"/>
      <c r="D106" s="629"/>
      <c r="E106" s="629"/>
      <c r="F106" s="629"/>
    </row>
    <row r="107" spans="1:6" ht="29.25" customHeight="1" x14ac:dyDescent="0.2">
      <c r="A107" s="630" t="s">
        <v>8</v>
      </c>
      <c r="B107" s="630"/>
      <c r="C107" s="630"/>
      <c r="D107" s="630"/>
      <c r="E107" s="630"/>
      <c r="F107" s="630"/>
    </row>
    <row r="108" spans="1:6" ht="51" customHeight="1" x14ac:dyDescent="0.2">
      <c r="A108" s="629" t="s">
        <v>9</v>
      </c>
      <c r="B108" s="629"/>
      <c r="C108" s="629"/>
      <c r="D108" s="629"/>
      <c r="E108" s="629"/>
      <c r="F108" s="629"/>
    </row>
    <row r="109" spans="1:6" ht="44.25" customHeight="1" x14ac:dyDescent="0.2">
      <c r="A109" s="629" t="s">
        <v>10</v>
      </c>
      <c r="B109" s="629"/>
      <c r="C109" s="629"/>
      <c r="D109" s="629"/>
      <c r="E109" s="629"/>
      <c r="F109" s="629"/>
    </row>
    <row r="110" spans="1:6" ht="29.25" customHeight="1" x14ac:dyDescent="0.2">
      <c r="A110" s="630" t="s">
        <v>11</v>
      </c>
      <c r="B110" s="630"/>
      <c r="C110" s="630"/>
      <c r="D110" s="630"/>
      <c r="E110" s="630"/>
      <c r="F110" s="630"/>
    </row>
    <row r="111" spans="1:6" ht="29.25" customHeight="1" x14ac:dyDescent="0.2">
      <c r="A111" s="629" t="s">
        <v>12</v>
      </c>
      <c r="B111" s="629"/>
      <c r="C111" s="629"/>
      <c r="D111" s="629"/>
      <c r="E111" s="629"/>
      <c r="F111" s="629"/>
    </row>
    <row r="112" spans="1:6" ht="25.5" customHeight="1" x14ac:dyDescent="0.2">
      <c r="A112" s="629" t="s">
        <v>13</v>
      </c>
      <c r="B112" s="629"/>
      <c r="C112" s="629"/>
      <c r="D112" s="629"/>
      <c r="E112" s="629"/>
      <c r="F112" s="629"/>
    </row>
    <row r="113" spans="1:6" ht="48.75" customHeight="1" x14ac:dyDescent="0.2">
      <c r="A113" s="631" t="s">
        <v>14</v>
      </c>
      <c r="B113" s="631"/>
      <c r="C113" s="631"/>
      <c r="D113" s="631"/>
      <c r="E113" s="631"/>
      <c r="F113" s="631"/>
    </row>
    <row r="114" spans="1:6" ht="51.75" customHeight="1" x14ac:dyDescent="0.2">
      <c r="A114" s="629" t="s">
        <v>15</v>
      </c>
      <c r="B114" s="629"/>
      <c r="C114" s="629"/>
      <c r="D114" s="629"/>
      <c r="E114" s="629"/>
      <c r="F114" s="629"/>
    </row>
    <row r="115" spans="1:6" ht="40.5" customHeight="1" x14ac:dyDescent="0.2">
      <c r="A115" s="629" t="s">
        <v>16</v>
      </c>
      <c r="B115" s="629"/>
      <c r="C115" s="629"/>
      <c r="D115" s="629"/>
      <c r="E115" s="629"/>
      <c r="F115" s="629"/>
    </row>
    <row r="116" spans="1:6" ht="23.25" customHeight="1" x14ac:dyDescent="0.2">
      <c r="A116" s="629" t="s">
        <v>17</v>
      </c>
      <c r="B116" s="629"/>
      <c r="C116" s="629"/>
      <c r="D116" s="629"/>
      <c r="E116" s="629"/>
      <c r="F116" s="629"/>
    </row>
    <row r="117" spans="1:6" ht="64.5" customHeight="1" x14ac:dyDescent="0.2">
      <c r="A117" s="629" t="s">
        <v>18</v>
      </c>
      <c r="B117" s="629"/>
      <c r="C117" s="629"/>
      <c r="D117" s="629"/>
      <c r="E117" s="629"/>
      <c r="F117" s="629"/>
    </row>
    <row r="118" spans="1:6" ht="50.25" customHeight="1" x14ac:dyDescent="0.2">
      <c r="A118" s="629" t="s">
        <v>19</v>
      </c>
      <c r="B118" s="629"/>
      <c r="C118" s="629"/>
      <c r="D118" s="629"/>
      <c r="E118" s="629"/>
      <c r="F118" s="629"/>
    </row>
    <row r="119" spans="1:6" ht="67.5" customHeight="1" x14ac:dyDescent="0.2">
      <c r="A119" s="629" t="s">
        <v>20</v>
      </c>
      <c r="B119" s="629"/>
      <c r="C119" s="629"/>
      <c r="D119" s="629"/>
      <c r="E119" s="629"/>
      <c r="F119" s="629"/>
    </row>
    <row r="120" spans="1:6" ht="50.25" customHeight="1" x14ac:dyDescent="0.2">
      <c r="A120" s="629" t="s">
        <v>21</v>
      </c>
      <c r="B120" s="629"/>
      <c r="C120" s="629"/>
      <c r="D120" s="629"/>
      <c r="E120" s="629"/>
      <c r="F120" s="629"/>
    </row>
    <row r="121" spans="1:6" ht="95.25" customHeight="1" x14ac:dyDescent="0.2">
      <c r="A121" s="629" t="s">
        <v>22</v>
      </c>
      <c r="B121" s="629"/>
      <c r="C121" s="629"/>
      <c r="D121" s="629"/>
      <c r="E121" s="629"/>
      <c r="F121" s="629"/>
    </row>
    <row r="122" spans="1:6" ht="29.25" customHeight="1" x14ac:dyDescent="0.2">
      <c r="A122" s="631" t="s">
        <v>23</v>
      </c>
      <c r="B122" s="631"/>
      <c r="C122" s="631"/>
      <c r="D122" s="631"/>
      <c r="E122" s="631"/>
      <c r="F122" s="631"/>
    </row>
    <row r="123" spans="1:6" ht="29.25" customHeight="1" x14ac:dyDescent="0.2">
      <c r="A123" s="631" t="s">
        <v>98</v>
      </c>
      <c r="B123" s="631"/>
      <c r="C123" s="631"/>
      <c r="D123" s="631"/>
      <c r="E123" s="631"/>
      <c r="F123" s="631"/>
    </row>
    <row r="124" spans="1:6" ht="29.25" customHeight="1" x14ac:dyDescent="0.2">
      <c r="A124" s="631" t="s">
        <v>99</v>
      </c>
      <c r="B124" s="631"/>
      <c r="C124" s="631"/>
      <c r="D124" s="631"/>
      <c r="E124" s="631"/>
      <c r="F124" s="631"/>
    </row>
    <row r="125" spans="1:6" ht="123.75" customHeight="1" x14ac:dyDescent="0.2">
      <c r="A125" s="631" t="s">
        <v>24</v>
      </c>
      <c r="B125" s="631"/>
      <c r="C125" s="631"/>
      <c r="D125" s="631"/>
      <c r="E125" s="631"/>
      <c r="F125" s="631"/>
    </row>
    <row r="126" spans="1:6" ht="29.25" customHeight="1" x14ac:dyDescent="0.2">
      <c r="A126" s="629" t="s">
        <v>25</v>
      </c>
      <c r="B126" s="629"/>
      <c r="C126" s="629"/>
      <c r="D126" s="629"/>
      <c r="E126" s="629"/>
      <c r="F126" s="629"/>
    </row>
    <row r="128" spans="1:6" ht="29.25" customHeight="1" x14ac:dyDescent="0.2">
      <c r="A128" s="635"/>
      <c r="B128" s="635"/>
      <c r="C128" s="635"/>
      <c r="D128" s="635"/>
      <c r="E128" s="635"/>
      <c r="F128" s="635"/>
    </row>
  </sheetData>
  <sheetProtection password="C7EB" sheet="1"/>
  <mergeCells count="119">
    <mergeCell ref="A128:F128"/>
    <mergeCell ref="A5:F5"/>
    <mergeCell ref="A6:F6"/>
    <mergeCell ref="A7:F7"/>
    <mergeCell ref="A8:F8"/>
    <mergeCell ref="A1:F1"/>
    <mergeCell ref="A2:F2"/>
    <mergeCell ref="A3:F3"/>
    <mergeCell ref="A4:F4"/>
    <mergeCell ref="A13:F13"/>
    <mergeCell ref="A14:F14"/>
    <mergeCell ref="A15:F15"/>
    <mergeCell ref="A16:F16"/>
    <mergeCell ref="A9:F9"/>
    <mergeCell ref="A10:F10"/>
    <mergeCell ref="A11:F11"/>
    <mergeCell ref="A12:F12"/>
    <mergeCell ref="A21:F21"/>
    <mergeCell ref="A22:F22"/>
    <mergeCell ref="A23:F23"/>
    <mergeCell ref="A24:F24"/>
    <mergeCell ref="A17:F17"/>
    <mergeCell ref="A18:F18"/>
    <mergeCell ref="A19:F19"/>
    <mergeCell ref="A20:F20"/>
    <mergeCell ref="A37:F37"/>
    <mergeCell ref="A38:F38"/>
    <mergeCell ref="A39:F39"/>
    <mergeCell ref="A40:F40"/>
    <mergeCell ref="A25:F25"/>
    <mergeCell ref="A26:F26"/>
    <mergeCell ref="A27:F27"/>
    <mergeCell ref="A28:F28"/>
    <mergeCell ref="A45:F45"/>
    <mergeCell ref="A46:F46"/>
    <mergeCell ref="A47:F47"/>
    <mergeCell ref="A48:F48"/>
    <mergeCell ref="A41:F41"/>
    <mergeCell ref="A42:F42"/>
    <mergeCell ref="A43:F43"/>
    <mergeCell ref="A44:F44"/>
    <mergeCell ref="A53:F53"/>
    <mergeCell ref="A54:F54"/>
    <mergeCell ref="A55:F55"/>
    <mergeCell ref="A56:F56"/>
    <mergeCell ref="A49:F49"/>
    <mergeCell ref="A50:F50"/>
    <mergeCell ref="A51:F51"/>
    <mergeCell ref="A52:F52"/>
    <mergeCell ref="A61:F61"/>
    <mergeCell ref="A62:F62"/>
    <mergeCell ref="A63:F63"/>
    <mergeCell ref="A64:F64"/>
    <mergeCell ref="A57:F57"/>
    <mergeCell ref="A58:F58"/>
    <mergeCell ref="A59:F59"/>
    <mergeCell ref="A60:F60"/>
    <mergeCell ref="A126:F126"/>
    <mergeCell ref="A125:F125"/>
    <mergeCell ref="A124:F124"/>
    <mergeCell ref="A123:F123"/>
    <mergeCell ref="A122:F122"/>
    <mergeCell ref="A65:F65"/>
    <mergeCell ref="A66:F66"/>
    <mergeCell ref="A67:F67"/>
    <mergeCell ref="A68:F68"/>
    <mergeCell ref="A121:F121"/>
    <mergeCell ref="A120:F120"/>
    <mergeCell ref="A119:F119"/>
    <mergeCell ref="A118:F118"/>
    <mergeCell ref="A69:F69"/>
    <mergeCell ref="A70:F70"/>
    <mergeCell ref="A71:F71"/>
    <mergeCell ref="A113:F113"/>
    <mergeCell ref="A112:F112"/>
    <mergeCell ref="A111:F111"/>
    <mergeCell ref="A110:F110"/>
    <mergeCell ref="A117:F117"/>
    <mergeCell ref="A116:F116"/>
    <mergeCell ref="A115:F115"/>
    <mergeCell ref="A114:F114"/>
    <mergeCell ref="A105:F105"/>
    <mergeCell ref="A104:F104"/>
    <mergeCell ref="A103:F103"/>
    <mergeCell ref="A102:F102"/>
    <mergeCell ref="A109:F109"/>
    <mergeCell ref="A108:F108"/>
    <mergeCell ref="A107:F107"/>
    <mergeCell ref="A106:F106"/>
    <mergeCell ref="A97:F97"/>
    <mergeCell ref="A96:F96"/>
    <mergeCell ref="A95:F95"/>
    <mergeCell ref="A94:F94"/>
    <mergeCell ref="A101:F101"/>
    <mergeCell ref="A100:F100"/>
    <mergeCell ref="A99:F99"/>
    <mergeCell ref="A98:F98"/>
    <mergeCell ref="A89:F89"/>
    <mergeCell ref="A88:F88"/>
    <mergeCell ref="A87:F87"/>
    <mergeCell ref="A86:F86"/>
    <mergeCell ref="A93:F93"/>
    <mergeCell ref="A92:F92"/>
    <mergeCell ref="A91:F91"/>
    <mergeCell ref="A90:F90"/>
    <mergeCell ref="A81:F81"/>
    <mergeCell ref="A80:F80"/>
    <mergeCell ref="A79:F79"/>
    <mergeCell ref="A78:F78"/>
    <mergeCell ref="A85:F85"/>
    <mergeCell ref="A84:F84"/>
    <mergeCell ref="A83:F83"/>
    <mergeCell ref="A82:F82"/>
    <mergeCell ref="A73:F73"/>
    <mergeCell ref="A72:F72"/>
    <mergeCell ref="A77:F77"/>
    <mergeCell ref="A76:F76"/>
    <mergeCell ref="A75:F75"/>
    <mergeCell ref="A74:F74"/>
  </mergeCells>
  <phoneticPr fontId="0" type="noConversion"/>
  <hyperlinks>
    <hyperlink ref="A31" r:id="rId1" display="mailto:kanun657@yahoo.com"/>
  </hyperlinks>
  <pageMargins left="0.75" right="0.75" top="1" bottom="1" header="0.5" footer="0.5"/>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3"/>
  <sheetViews>
    <sheetView workbookViewId="0">
      <selection activeCell="A382" sqref="A382"/>
    </sheetView>
  </sheetViews>
  <sheetFormatPr defaultRowHeight="12.75" x14ac:dyDescent="0.2"/>
  <cols>
    <col min="1" max="1" width="123.5703125" style="257" customWidth="1"/>
    <col min="2" max="16384" width="9.140625" style="257"/>
  </cols>
  <sheetData>
    <row r="1" spans="1:1" ht="36.75" customHeight="1" x14ac:dyDescent="0.5">
      <c r="A1" s="318" t="s">
        <v>249</v>
      </c>
    </row>
    <row r="2" spans="1:1" ht="18" x14ac:dyDescent="0.25">
      <c r="A2" s="323" t="s">
        <v>268</v>
      </c>
    </row>
    <row r="3" spans="1:1" ht="15.75" x14ac:dyDescent="0.25">
      <c r="A3" s="335" t="s">
        <v>476</v>
      </c>
    </row>
    <row r="4" spans="1:1" x14ac:dyDescent="0.2">
      <c r="A4" s="258"/>
    </row>
    <row r="5" spans="1:1" ht="15.75" x14ac:dyDescent="0.25">
      <c r="A5" s="259" t="s">
        <v>477</v>
      </c>
    </row>
    <row r="6" spans="1:1" ht="15.75" x14ac:dyDescent="0.25">
      <c r="A6" s="260" t="s">
        <v>478</v>
      </c>
    </row>
    <row r="7" spans="1:1" x14ac:dyDescent="0.2">
      <c r="A7" s="258"/>
    </row>
    <row r="8" spans="1:1" ht="15.75" x14ac:dyDescent="0.25">
      <c r="A8" s="261" t="s">
        <v>479</v>
      </c>
    </row>
    <row r="9" spans="1:1" x14ac:dyDescent="0.2">
      <c r="A9" s="258"/>
    </row>
    <row r="10" spans="1:1" ht="78.75" x14ac:dyDescent="0.25">
      <c r="A10" s="262" t="s">
        <v>480</v>
      </c>
    </row>
    <row r="11" spans="1:1" x14ac:dyDescent="0.2">
      <c r="A11" s="258"/>
    </row>
    <row r="12" spans="1:1" ht="15.75" x14ac:dyDescent="0.25">
      <c r="A12" s="261" t="s">
        <v>481</v>
      </c>
    </row>
    <row r="13" spans="1:1" ht="78.75" x14ac:dyDescent="0.25">
      <c r="A13" s="262" t="s">
        <v>482</v>
      </c>
    </row>
    <row r="14" spans="1:1" x14ac:dyDescent="0.2">
      <c r="A14" s="258"/>
    </row>
    <row r="15" spans="1:1" ht="78.75" x14ac:dyDescent="0.25">
      <c r="A15" s="262" t="s">
        <v>483</v>
      </c>
    </row>
    <row r="16" spans="1:1" x14ac:dyDescent="0.2">
      <c r="A16" s="258"/>
    </row>
    <row r="17" spans="1:1" ht="31.5" x14ac:dyDescent="0.25">
      <c r="A17" s="262" t="s">
        <v>484</v>
      </c>
    </row>
    <row r="18" spans="1:1" x14ac:dyDescent="0.2">
      <c r="A18" s="258"/>
    </row>
    <row r="19" spans="1:1" x14ac:dyDescent="0.2">
      <c r="A19" s="258"/>
    </row>
    <row r="20" spans="1:1" ht="15.75" x14ac:dyDescent="0.25">
      <c r="A20" s="261" t="s">
        <v>485</v>
      </c>
    </row>
    <row r="21" spans="1:1" ht="63" x14ac:dyDescent="0.25">
      <c r="A21" s="262" t="s">
        <v>486</v>
      </c>
    </row>
    <row r="22" spans="1:1" x14ac:dyDescent="0.2">
      <c r="A22" s="258"/>
    </row>
    <row r="23" spans="1:1" ht="47.25" x14ac:dyDescent="0.25">
      <c r="A23" s="262" t="s">
        <v>487</v>
      </c>
    </row>
    <row r="24" spans="1:1" x14ac:dyDescent="0.2">
      <c r="A24" s="258"/>
    </row>
    <row r="25" spans="1:1" ht="15.75" x14ac:dyDescent="0.25">
      <c r="A25" s="262" t="s">
        <v>488</v>
      </c>
    </row>
    <row r="26" spans="1:1" ht="15.75" x14ac:dyDescent="0.25">
      <c r="A26" s="262" t="s">
        <v>489</v>
      </c>
    </row>
    <row r="27" spans="1:1" ht="31.5" x14ac:dyDescent="0.25">
      <c r="A27" s="262" t="s">
        <v>490</v>
      </c>
    </row>
    <row r="28" spans="1:1" x14ac:dyDescent="0.2">
      <c r="A28" s="258"/>
    </row>
    <row r="29" spans="1:1" ht="15.75" x14ac:dyDescent="0.25">
      <c r="A29" s="262" t="s">
        <v>491</v>
      </c>
    </row>
    <row r="30" spans="1:1" x14ac:dyDescent="0.2">
      <c r="A30" s="258"/>
    </row>
    <row r="31" spans="1:1" ht="63" x14ac:dyDescent="0.25">
      <c r="A31" s="262" t="s">
        <v>492</v>
      </c>
    </row>
    <row r="32" spans="1:1" x14ac:dyDescent="0.2">
      <c r="A32" s="258"/>
    </row>
    <row r="33" spans="1:1" ht="15.75" x14ac:dyDescent="0.25">
      <c r="A33" s="261" t="s">
        <v>493</v>
      </c>
    </row>
    <row r="34" spans="1:1" ht="15.75" x14ac:dyDescent="0.25">
      <c r="A34" s="262" t="s">
        <v>28</v>
      </c>
    </row>
    <row r="35" spans="1:1" ht="15.75" x14ac:dyDescent="0.25">
      <c r="A35" s="262" t="s">
        <v>29</v>
      </c>
    </row>
    <row r="36" spans="1:1" ht="15.75" x14ac:dyDescent="0.25">
      <c r="A36" s="262" t="s">
        <v>30</v>
      </c>
    </row>
    <row r="37" spans="1:1" ht="15.75" x14ac:dyDescent="0.25">
      <c r="A37" s="262" t="s">
        <v>31</v>
      </c>
    </row>
    <row r="38" spans="1:1" x14ac:dyDescent="0.2">
      <c r="A38" s="258"/>
    </row>
    <row r="39" spans="1:1" ht="15.75" x14ac:dyDescent="0.25">
      <c r="A39" s="262" t="s">
        <v>32</v>
      </c>
    </row>
    <row r="40" spans="1:1" ht="15.75" x14ac:dyDescent="0.25">
      <c r="A40" s="264" t="s">
        <v>191</v>
      </c>
    </row>
    <row r="41" spans="1:1" ht="15.75" x14ac:dyDescent="0.25">
      <c r="A41" s="264" t="s">
        <v>192</v>
      </c>
    </row>
    <row r="42" spans="1:1" ht="15.75" x14ac:dyDescent="0.25">
      <c r="A42" s="264" t="s">
        <v>193</v>
      </c>
    </row>
    <row r="43" spans="1:1" ht="15.75" x14ac:dyDescent="0.25">
      <c r="A43" s="262" t="s">
        <v>33</v>
      </c>
    </row>
    <row r="44" spans="1:1" x14ac:dyDescent="0.2">
      <c r="A44" s="258"/>
    </row>
    <row r="45" spans="1:1" ht="15.75" x14ac:dyDescent="0.25">
      <c r="A45" s="261" t="s">
        <v>34</v>
      </c>
    </row>
    <row r="46" spans="1:1" ht="47.25" x14ac:dyDescent="0.25">
      <c r="A46" s="262" t="s">
        <v>35</v>
      </c>
    </row>
    <row r="47" spans="1:1" x14ac:dyDescent="0.2">
      <c r="A47" s="258"/>
    </row>
    <row r="48" spans="1:1" ht="15.75" x14ac:dyDescent="0.25">
      <c r="A48" s="261" t="s">
        <v>36</v>
      </c>
    </row>
    <row r="49" spans="1:1" x14ac:dyDescent="0.2">
      <c r="A49" s="258"/>
    </row>
    <row r="50" spans="1:1" ht="47.25" x14ac:dyDescent="0.25">
      <c r="A50" s="262" t="s">
        <v>37</v>
      </c>
    </row>
    <row r="51" spans="1:1" x14ac:dyDescent="0.2">
      <c r="A51" s="258"/>
    </row>
    <row r="52" spans="1:1" ht="15.75" x14ac:dyDescent="0.25">
      <c r="A52" s="262"/>
    </row>
    <row r="53" spans="1:1" x14ac:dyDescent="0.2">
      <c r="A53" s="258"/>
    </row>
    <row r="54" spans="1:1" ht="15.75" x14ac:dyDescent="0.25">
      <c r="A54" s="261" t="s">
        <v>38</v>
      </c>
    </row>
    <row r="55" spans="1:1" ht="31.5" x14ac:dyDescent="0.25">
      <c r="A55" s="262" t="s">
        <v>39</v>
      </c>
    </row>
    <row r="56" spans="1:1" x14ac:dyDescent="0.2">
      <c r="A56" s="258"/>
    </row>
    <row r="57" spans="1:1" ht="15.75" x14ac:dyDescent="0.25">
      <c r="A57" s="262" t="s">
        <v>40</v>
      </c>
    </row>
    <row r="58" spans="1:1" ht="15.75" x14ac:dyDescent="0.25">
      <c r="A58" s="264" t="s">
        <v>194</v>
      </c>
    </row>
    <row r="59" spans="1:1" ht="15.75" x14ac:dyDescent="0.25">
      <c r="A59" s="264" t="s">
        <v>195</v>
      </c>
    </row>
    <row r="60" spans="1:1" ht="31.5" x14ac:dyDescent="0.25">
      <c r="A60" s="262" t="s">
        <v>41</v>
      </c>
    </row>
    <row r="61" spans="1:1" x14ac:dyDescent="0.2">
      <c r="A61" s="258"/>
    </row>
    <row r="62" spans="1:1" ht="15.75" x14ac:dyDescent="0.25">
      <c r="A62" s="261" t="s">
        <v>42</v>
      </c>
    </row>
    <row r="63" spans="1:1" ht="31.5" x14ac:dyDescent="0.25">
      <c r="A63" s="262" t="s">
        <v>43</v>
      </c>
    </row>
    <row r="64" spans="1:1" x14ac:dyDescent="0.2">
      <c r="A64" s="258"/>
    </row>
    <row r="65" spans="1:1" ht="15.75" x14ac:dyDescent="0.25">
      <c r="A65" s="261" t="s">
        <v>44</v>
      </c>
    </row>
    <row r="66" spans="1:1" ht="31.5" x14ac:dyDescent="0.25">
      <c r="A66" s="262" t="s">
        <v>45</v>
      </c>
    </row>
    <row r="67" spans="1:1" x14ac:dyDescent="0.2">
      <c r="A67" s="258"/>
    </row>
    <row r="68" spans="1:1" ht="15.75" x14ac:dyDescent="0.25">
      <c r="A68" s="261" t="s">
        <v>46</v>
      </c>
    </row>
    <row r="69" spans="1:1" x14ac:dyDescent="0.2">
      <c r="A69" s="258"/>
    </row>
    <row r="70" spans="1:1" ht="31.5" x14ac:dyDescent="0.25">
      <c r="A70" s="262" t="s">
        <v>47</v>
      </c>
    </row>
    <row r="71" spans="1:1" x14ac:dyDescent="0.2">
      <c r="A71" s="258"/>
    </row>
    <row r="72" spans="1:1" ht="15.75" x14ac:dyDescent="0.25">
      <c r="A72" s="261" t="s">
        <v>38</v>
      </c>
    </row>
    <row r="73" spans="1:1" ht="47.25" x14ac:dyDescent="0.25">
      <c r="A73" s="262" t="s">
        <v>48</v>
      </c>
    </row>
    <row r="74" spans="1:1" x14ac:dyDescent="0.2">
      <c r="A74" s="258"/>
    </row>
    <row r="75" spans="1:1" ht="63" x14ac:dyDescent="0.25">
      <c r="A75" s="262" t="s">
        <v>49</v>
      </c>
    </row>
    <row r="76" spans="1:1" x14ac:dyDescent="0.2">
      <c r="A76" s="258"/>
    </row>
    <row r="77" spans="1:1" ht="15.75" x14ac:dyDescent="0.25">
      <c r="A77" s="261" t="s">
        <v>42</v>
      </c>
    </row>
    <row r="78" spans="1:1" ht="31.5" x14ac:dyDescent="0.25">
      <c r="A78" s="262" t="s">
        <v>50</v>
      </c>
    </row>
    <row r="79" spans="1:1" x14ac:dyDescent="0.2">
      <c r="A79" s="258"/>
    </row>
    <row r="80" spans="1:1" ht="47.25" x14ac:dyDescent="0.25">
      <c r="A80" s="262" t="s">
        <v>51</v>
      </c>
    </row>
    <row r="81" spans="1:1" x14ac:dyDescent="0.2">
      <c r="A81" s="258"/>
    </row>
    <row r="82" spans="1:1" ht="31.5" x14ac:dyDescent="0.25">
      <c r="A82" s="262" t="s">
        <v>143</v>
      </c>
    </row>
    <row r="83" spans="1:1" x14ac:dyDescent="0.2">
      <c r="A83" s="258"/>
    </row>
    <row r="84" spans="1:1" ht="31.5" x14ac:dyDescent="0.25">
      <c r="A84" s="262" t="s">
        <v>144</v>
      </c>
    </row>
    <row r="85" spans="1:1" x14ac:dyDescent="0.2">
      <c r="A85" s="258"/>
    </row>
    <row r="86" spans="1:1" ht="15.75" x14ac:dyDescent="0.25">
      <c r="A86" s="261" t="s">
        <v>44</v>
      </c>
    </row>
    <row r="87" spans="1:1" ht="15.75" x14ac:dyDescent="0.25">
      <c r="A87" s="262" t="s">
        <v>145</v>
      </c>
    </row>
    <row r="88" spans="1:1" x14ac:dyDescent="0.2">
      <c r="A88" s="258"/>
    </row>
    <row r="89" spans="1:1" ht="15.75" x14ac:dyDescent="0.25">
      <c r="A89" s="262" t="s">
        <v>146</v>
      </c>
    </row>
    <row r="90" spans="1:1" ht="15.75" x14ac:dyDescent="0.25">
      <c r="A90" s="264" t="s">
        <v>190</v>
      </c>
    </row>
    <row r="91" spans="1:1" ht="15.75" x14ac:dyDescent="0.25">
      <c r="A91" s="264" t="s">
        <v>196</v>
      </c>
    </row>
    <row r="92" spans="1:1" ht="15.75" x14ac:dyDescent="0.25">
      <c r="A92" s="264" t="s">
        <v>197</v>
      </c>
    </row>
    <row r="93" spans="1:1" ht="15.75" x14ac:dyDescent="0.25">
      <c r="A93" s="264" t="s">
        <v>198</v>
      </c>
    </row>
    <row r="94" spans="1:1" ht="15.75" x14ac:dyDescent="0.25">
      <c r="A94" s="264" t="s">
        <v>199</v>
      </c>
    </row>
    <row r="95" spans="1:1" x14ac:dyDescent="0.2">
      <c r="A95" s="258"/>
    </row>
    <row r="96" spans="1:1" ht="47.25" x14ac:dyDescent="0.25">
      <c r="A96" s="262" t="s">
        <v>147</v>
      </c>
    </row>
    <row r="97" spans="1:1" x14ac:dyDescent="0.2">
      <c r="A97" s="258"/>
    </row>
    <row r="98" spans="1:1" ht="15.75" x14ac:dyDescent="0.25">
      <c r="A98" s="261" t="s">
        <v>148</v>
      </c>
    </row>
    <row r="99" spans="1:1" ht="15.75" x14ac:dyDescent="0.25">
      <c r="A99" s="262" t="s">
        <v>149</v>
      </c>
    </row>
    <row r="100" spans="1:1" ht="78.75" x14ac:dyDescent="0.25">
      <c r="A100" s="262" t="s">
        <v>150</v>
      </c>
    </row>
    <row r="101" spans="1:1" x14ac:dyDescent="0.2">
      <c r="A101" s="258"/>
    </row>
    <row r="102" spans="1:1" ht="63" x14ac:dyDescent="0.25">
      <c r="A102" s="262" t="s">
        <v>151</v>
      </c>
    </row>
    <row r="103" spans="1:1" x14ac:dyDescent="0.2">
      <c r="A103" s="258"/>
    </row>
    <row r="104" spans="1:1" ht="63" x14ac:dyDescent="0.25">
      <c r="A104" s="262" t="s">
        <v>152</v>
      </c>
    </row>
    <row r="105" spans="1:1" x14ac:dyDescent="0.2">
      <c r="A105" s="258"/>
    </row>
    <row r="106" spans="1:1" ht="47.25" x14ac:dyDescent="0.25">
      <c r="A106" s="262" t="s">
        <v>153</v>
      </c>
    </row>
    <row r="107" spans="1:1" ht="15.75" x14ac:dyDescent="0.25">
      <c r="A107" s="262" t="s">
        <v>154</v>
      </c>
    </row>
    <row r="108" spans="1:1" ht="31.5" x14ac:dyDescent="0.25">
      <c r="A108" s="262" t="s">
        <v>155</v>
      </c>
    </row>
    <row r="109" spans="1:1" ht="15.75" x14ac:dyDescent="0.25">
      <c r="A109" s="264" t="s">
        <v>200</v>
      </c>
    </row>
    <row r="110" spans="1:1" ht="31.5" x14ac:dyDescent="0.25">
      <c r="A110" s="262" t="s">
        <v>156</v>
      </c>
    </row>
    <row r="111" spans="1:1" x14ac:dyDescent="0.2">
      <c r="A111" s="258"/>
    </row>
    <row r="112" spans="1:1" ht="15.75" x14ac:dyDescent="0.25">
      <c r="A112" s="262" t="s">
        <v>157</v>
      </c>
    </row>
    <row r="113" spans="1:1" ht="31.5" x14ac:dyDescent="0.25">
      <c r="A113" s="262" t="s">
        <v>158</v>
      </c>
    </row>
    <row r="114" spans="1:1" x14ac:dyDescent="0.2">
      <c r="A114" s="258"/>
    </row>
    <row r="115" spans="1:1" ht="15.75" x14ac:dyDescent="0.25">
      <c r="A115" s="262" t="s">
        <v>159</v>
      </c>
    </row>
    <row r="116" spans="1:1" ht="15.75" x14ac:dyDescent="0.25">
      <c r="A116" s="262" t="s">
        <v>160</v>
      </c>
    </row>
    <row r="117" spans="1:1" x14ac:dyDescent="0.2">
      <c r="A117" s="258"/>
    </row>
    <row r="118" spans="1:1" ht="31.5" x14ac:dyDescent="0.25">
      <c r="A118" s="262" t="s">
        <v>161</v>
      </c>
    </row>
    <row r="119" spans="1:1" ht="15.75" x14ac:dyDescent="0.25">
      <c r="A119" s="262" t="s">
        <v>162</v>
      </c>
    </row>
    <row r="120" spans="1:1" ht="15.75" x14ac:dyDescent="0.25">
      <c r="A120" s="262" t="s">
        <v>163</v>
      </c>
    </row>
    <row r="121" spans="1:1" ht="15.75" x14ac:dyDescent="0.25">
      <c r="A121" s="262" t="s">
        <v>164</v>
      </c>
    </row>
    <row r="122" spans="1:1" ht="15.75" x14ac:dyDescent="0.25">
      <c r="A122" s="262" t="s">
        <v>165</v>
      </c>
    </row>
    <row r="123" spans="1:1" x14ac:dyDescent="0.2">
      <c r="A123" s="258"/>
    </row>
    <row r="124" spans="1:1" ht="15.75" x14ac:dyDescent="0.25">
      <c r="A124" s="262" t="s">
        <v>166</v>
      </c>
    </row>
    <row r="125" spans="1:1" x14ac:dyDescent="0.2">
      <c r="A125" s="258"/>
    </row>
    <row r="126" spans="1:1" ht="15.75" x14ac:dyDescent="0.25">
      <c r="A126" s="262" t="s">
        <v>167</v>
      </c>
    </row>
    <row r="127" spans="1:1" ht="15.75" x14ac:dyDescent="0.25">
      <c r="A127" s="262" t="s">
        <v>168</v>
      </c>
    </row>
    <row r="128" spans="1:1" x14ac:dyDescent="0.2">
      <c r="A128" s="258"/>
    </row>
    <row r="129" spans="1:1" ht="15.75" x14ac:dyDescent="0.25">
      <c r="A129" s="262" t="s">
        <v>169</v>
      </c>
    </row>
    <row r="130" spans="1:1" ht="31.5" x14ac:dyDescent="0.25">
      <c r="A130" s="262" t="s">
        <v>170</v>
      </c>
    </row>
    <row r="131" spans="1:1" x14ac:dyDescent="0.2">
      <c r="A131" s="258"/>
    </row>
    <row r="132" spans="1:1" ht="15.75" x14ac:dyDescent="0.25">
      <c r="A132" s="262" t="s">
        <v>171</v>
      </c>
    </row>
    <row r="133" spans="1:1" ht="31.5" x14ac:dyDescent="0.25">
      <c r="A133" s="262" t="s">
        <v>172</v>
      </c>
    </row>
    <row r="134" spans="1:1" x14ac:dyDescent="0.2">
      <c r="A134" s="258"/>
    </row>
    <row r="135" spans="1:1" ht="15.75" x14ac:dyDescent="0.25">
      <c r="A135" s="262" t="s">
        <v>159</v>
      </c>
    </row>
    <row r="136" spans="1:1" ht="47.25" x14ac:dyDescent="0.25">
      <c r="A136" s="262" t="s">
        <v>173</v>
      </c>
    </row>
    <row r="137" spans="1:1" x14ac:dyDescent="0.2">
      <c r="A137" s="258"/>
    </row>
    <row r="138" spans="1:1" ht="63" x14ac:dyDescent="0.25">
      <c r="A138" s="262" t="s">
        <v>174</v>
      </c>
    </row>
    <row r="139" spans="1:1" x14ac:dyDescent="0.2">
      <c r="A139" s="258"/>
    </row>
    <row r="140" spans="1:1" ht="78.75" x14ac:dyDescent="0.25">
      <c r="A140" s="262" t="s">
        <v>175</v>
      </c>
    </row>
    <row r="141" spans="1:1" x14ac:dyDescent="0.2">
      <c r="A141" s="258"/>
    </row>
    <row r="142" spans="1:1" ht="15.75" x14ac:dyDescent="0.25">
      <c r="A142" s="262" t="s">
        <v>167</v>
      </c>
    </row>
    <row r="143" spans="1:1" ht="15.75" x14ac:dyDescent="0.25">
      <c r="A143" s="262" t="s">
        <v>176</v>
      </c>
    </row>
    <row r="144" spans="1:1" x14ac:dyDescent="0.2">
      <c r="A144" s="258"/>
    </row>
    <row r="145" spans="1:1" ht="15.75" x14ac:dyDescent="0.25">
      <c r="A145" s="262" t="s">
        <v>169</v>
      </c>
    </row>
    <row r="146" spans="1:1" ht="31.5" x14ac:dyDescent="0.25">
      <c r="A146" s="262" t="s">
        <v>177</v>
      </c>
    </row>
    <row r="147" spans="1:1" x14ac:dyDescent="0.2">
      <c r="A147" s="258"/>
    </row>
    <row r="148" spans="1:1" ht="15.75" x14ac:dyDescent="0.25">
      <c r="A148" s="261" t="s">
        <v>178</v>
      </c>
    </row>
    <row r="149" spans="1:1" ht="63" x14ac:dyDescent="0.25">
      <c r="A149" s="262" t="s">
        <v>179</v>
      </c>
    </row>
    <row r="150" spans="1:1" x14ac:dyDescent="0.2">
      <c r="A150" s="258"/>
    </row>
    <row r="151" spans="1:1" ht="31.5" x14ac:dyDescent="0.25">
      <c r="A151" s="262" t="s">
        <v>180</v>
      </c>
    </row>
    <row r="152" spans="1:1" x14ac:dyDescent="0.2">
      <c r="A152" s="258"/>
    </row>
    <row r="153" spans="1:1" ht="31.5" x14ac:dyDescent="0.25">
      <c r="A153" s="262" t="s">
        <v>181</v>
      </c>
    </row>
    <row r="154" spans="1:1" x14ac:dyDescent="0.2">
      <c r="A154" s="258"/>
    </row>
    <row r="155" spans="1:1" x14ac:dyDescent="0.2">
      <c r="A155" s="256" t="s">
        <v>182</v>
      </c>
    </row>
    <row r="156" spans="1:1" x14ac:dyDescent="0.2">
      <c r="A156" s="258"/>
    </row>
    <row r="157" spans="1:1" x14ac:dyDescent="0.2">
      <c r="A157" s="256" t="s">
        <v>183</v>
      </c>
    </row>
    <row r="158" spans="1:1" x14ac:dyDescent="0.2">
      <c r="A158" s="258"/>
    </row>
    <row r="159" spans="1:1" ht="15.75" x14ac:dyDescent="0.25">
      <c r="A159" s="261" t="s">
        <v>184</v>
      </c>
    </row>
    <row r="160" spans="1:1" ht="15.75" x14ac:dyDescent="0.25">
      <c r="A160" s="262" t="s">
        <v>185</v>
      </c>
    </row>
    <row r="161" spans="1:1" ht="15.75" x14ac:dyDescent="0.25">
      <c r="A161" s="262" t="s">
        <v>186</v>
      </c>
    </row>
    <row r="162" spans="1:1" ht="15.75" x14ac:dyDescent="0.25">
      <c r="A162" s="262" t="s">
        <v>187</v>
      </c>
    </row>
    <row r="163" spans="1:1" ht="15.75" x14ac:dyDescent="0.25">
      <c r="A163" s="262" t="s">
        <v>188</v>
      </c>
    </row>
    <row r="164" spans="1:1" ht="15.75" x14ac:dyDescent="0.25">
      <c r="A164" s="262" t="s">
        <v>189</v>
      </c>
    </row>
    <row r="168" spans="1:1" ht="18" x14ac:dyDescent="0.25">
      <c r="A168" s="323" t="s">
        <v>269</v>
      </c>
    </row>
    <row r="170" spans="1:1" ht="15.75" x14ac:dyDescent="0.25">
      <c r="A170" s="334" t="s">
        <v>250</v>
      </c>
    </row>
    <row r="171" spans="1:1" ht="25.5" x14ac:dyDescent="0.2">
      <c r="A171" s="263" t="s">
        <v>251</v>
      </c>
    </row>
    <row r="172" spans="1:1" x14ac:dyDescent="0.2">
      <c r="A172" s="320" t="s">
        <v>252</v>
      </c>
    </row>
    <row r="173" spans="1:1" x14ac:dyDescent="0.2">
      <c r="A173" s="320" t="s">
        <v>253</v>
      </c>
    </row>
    <row r="174" spans="1:1" ht="25.5" x14ac:dyDescent="0.2">
      <c r="A174" s="320" t="s">
        <v>254</v>
      </c>
    </row>
    <row r="175" spans="1:1" ht="25.5" x14ac:dyDescent="0.2">
      <c r="A175" s="320" t="s">
        <v>255</v>
      </c>
    </row>
    <row r="176" spans="1:1" ht="57" x14ac:dyDescent="0.25">
      <c r="A176" s="320" t="s">
        <v>256</v>
      </c>
    </row>
    <row r="177" spans="1:1" x14ac:dyDescent="0.2">
      <c r="A177" s="319" t="s">
        <v>257</v>
      </c>
    </row>
    <row r="178" spans="1:1" x14ac:dyDescent="0.2">
      <c r="A178" s="320" t="s">
        <v>258</v>
      </c>
    </row>
    <row r="179" spans="1:1" ht="25.5" x14ac:dyDescent="0.2">
      <c r="A179" s="320" t="s">
        <v>259</v>
      </c>
    </row>
    <row r="180" spans="1:1" ht="25.5" x14ac:dyDescent="0.2">
      <c r="A180" s="320" t="s">
        <v>260</v>
      </c>
    </row>
    <row r="181" spans="1:1" ht="25.5" x14ac:dyDescent="0.2">
      <c r="A181" s="320" t="s">
        <v>261</v>
      </c>
    </row>
    <row r="182" spans="1:1" ht="25.5" x14ac:dyDescent="0.2">
      <c r="A182" s="320" t="s">
        <v>262</v>
      </c>
    </row>
    <row r="183" spans="1:1" ht="25.5" x14ac:dyDescent="0.2">
      <c r="A183" s="320" t="s">
        <v>263</v>
      </c>
    </row>
    <row r="184" spans="1:1" x14ac:dyDescent="0.2">
      <c r="A184" s="320" t="s">
        <v>264</v>
      </c>
    </row>
    <row r="185" spans="1:1" ht="51" x14ac:dyDescent="0.2">
      <c r="A185" s="320" t="s">
        <v>265</v>
      </c>
    </row>
    <row r="186" spans="1:1" ht="38.25" x14ac:dyDescent="0.2">
      <c r="A186" s="321" t="s">
        <v>266</v>
      </c>
    </row>
    <row r="187" spans="1:1" ht="51" x14ac:dyDescent="0.2">
      <c r="A187" s="321" t="s">
        <v>267</v>
      </c>
    </row>
    <row r="188" spans="1:1" x14ac:dyDescent="0.2">
      <c r="A188" s="322"/>
    </row>
    <row r="190" spans="1:1" ht="18" x14ac:dyDescent="0.25">
      <c r="A190" s="323" t="s">
        <v>270</v>
      </c>
    </row>
    <row r="193" spans="1:1" x14ac:dyDescent="0.2">
      <c r="A193" s="317" t="s">
        <v>271</v>
      </c>
    </row>
    <row r="194" spans="1:1" x14ac:dyDescent="0.2">
      <c r="A194" s="317" t="s">
        <v>272</v>
      </c>
    </row>
    <row r="195" spans="1:1" x14ac:dyDescent="0.2">
      <c r="A195" s="317"/>
    </row>
    <row r="196" spans="1:1" x14ac:dyDescent="0.2">
      <c r="A196" s="257" t="s">
        <v>301</v>
      </c>
    </row>
    <row r="197" spans="1:1" x14ac:dyDescent="0.2">
      <c r="A197" s="257" t="s">
        <v>273</v>
      </c>
    </row>
    <row r="198" spans="1:1" x14ac:dyDescent="0.2">
      <c r="A198" s="317" t="s">
        <v>274</v>
      </c>
    </row>
    <row r="199" spans="1:1" x14ac:dyDescent="0.2">
      <c r="A199" s="257" t="s">
        <v>275</v>
      </c>
    </row>
    <row r="201" spans="1:1" x14ac:dyDescent="0.2">
      <c r="A201" s="324" t="s">
        <v>276</v>
      </c>
    </row>
    <row r="202" spans="1:1" x14ac:dyDescent="0.2">
      <c r="A202" s="324"/>
    </row>
    <row r="203" spans="1:1" x14ac:dyDescent="0.2">
      <c r="A203" s="324" t="s">
        <v>277</v>
      </c>
    </row>
    <row r="204" spans="1:1" x14ac:dyDescent="0.2">
      <c r="A204" s="324" t="s">
        <v>278</v>
      </c>
    </row>
    <row r="205" spans="1:1" x14ac:dyDescent="0.2">
      <c r="A205" s="324" t="s">
        <v>279</v>
      </c>
    </row>
    <row r="206" spans="1:1" x14ac:dyDescent="0.2">
      <c r="A206" s="324" t="s">
        <v>280</v>
      </c>
    </row>
    <row r="207" spans="1:1" x14ac:dyDescent="0.2">
      <c r="A207" s="324" t="s">
        <v>281</v>
      </c>
    </row>
    <row r="208" spans="1:1" x14ac:dyDescent="0.2">
      <c r="A208" s="324" t="s">
        <v>282</v>
      </c>
    </row>
    <row r="209" spans="1:1" x14ac:dyDescent="0.2">
      <c r="A209" s="324" t="s">
        <v>283</v>
      </c>
    </row>
    <row r="210" spans="1:1" x14ac:dyDescent="0.2">
      <c r="A210" s="324" t="s">
        <v>284</v>
      </c>
    </row>
    <row r="211" spans="1:1" x14ac:dyDescent="0.2">
      <c r="A211" s="324" t="s">
        <v>285</v>
      </c>
    </row>
    <row r="212" spans="1:1" x14ac:dyDescent="0.2">
      <c r="A212" s="324" t="s">
        <v>286</v>
      </c>
    </row>
    <row r="213" spans="1:1" x14ac:dyDescent="0.2">
      <c r="A213" s="324" t="s">
        <v>287</v>
      </c>
    </row>
    <row r="214" spans="1:1" x14ac:dyDescent="0.2">
      <c r="A214" s="324" t="s">
        <v>288</v>
      </c>
    </row>
    <row r="215" spans="1:1" x14ac:dyDescent="0.2">
      <c r="A215" s="324" t="s">
        <v>289</v>
      </c>
    </row>
    <row r="216" spans="1:1" x14ac:dyDescent="0.2">
      <c r="A216" s="324" t="s">
        <v>290</v>
      </c>
    </row>
    <row r="217" spans="1:1" x14ac:dyDescent="0.2">
      <c r="A217" s="324" t="s">
        <v>291</v>
      </c>
    </row>
    <row r="218" spans="1:1" x14ac:dyDescent="0.2">
      <c r="A218" s="324" t="s">
        <v>292</v>
      </c>
    </row>
    <row r="219" spans="1:1" x14ac:dyDescent="0.2">
      <c r="A219" s="324" t="s">
        <v>293</v>
      </c>
    </row>
    <row r="220" spans="1:1" x14ac:dyDescent="0.2">
      <c r="A220" s="324" t="s">
        <v>294</v>
      </c>
    </row>
    <row r="221" spans="1:1" x14ac:dyDescent="0.2">
      <c r="A221" s="324" t="s">
        <v>295</v>
      </c>
    </row>
    <row r="222" spans="1:1" x14ac:dyDescent="0.2">
      <c r="A222" s="257" t="s">
        <v>296</v>
      </c>
    </row>
    <row r="224" spans="1:1" x14ac:dyDescent="0.2">
      <c r="A224" s="257" t="s">
        <v>297</v>
      </c>
    </row>
    <row r="226" spans="1:1" x14ac:dyDescent="0.2">
      <c r="A226" s="257" t="s">
        <v>298</v>
      </c>
    </row>
    <row r="227" spans="1:1" x14ac:dyDescent="0.2">
      <c r="A227" s="257" t="s">
        <v>299</v>
      </c>
    </row>
    <row r="228" spans="1:1" x14ac:dyDescent="0.2">
      <c r="A228" s="257" t="s">
        <v>300</v>
      </c>
    </row>
    <row r="235" spans="1:1" ht="18" x14ac:dyDescent="0.25">
      <c r="A235" s="323" t="s">
        <v>339</v>
      </c>
    </row>
    <row r="237" spans="1:1" ht="23.25" x14ac:dyDescent="0.35">
      <c r="A237" s="333" t="s">
        <v>340</v>
      </c>
    </row>
    <row r="238" spans="1:1" x14ac:dyDescent="0.2">
      <c r="A238"/>
    </row>
    <row r="239" spans="1:1" s="326" customFormat="1" ht="15.75" x14ac:dyDescent="0.25">
      <c r="A239" s="262" t="s">
        <v>302</v>
      </c>
    </row>
    <row r="240" spans="1:1" s="326" customFormat="1" x14ac:dyDescent="0.2">
      <c r="A240" s="258"/>
    </row>
    <row r="241" spans="1:1" s="326" customFormat="1" ht="31.5" x14ac:dyDescent="0.25">
      <c r="A241" s="262" t="s">
        <v>303</v>
      </c>
    </row>
    <row r="242" spans="1:1" s="326" customFormat="1" x14ac:dyDescent="0.2">
      <c r="A242" s="258"/>
    </row>
    <row r="243" spans="1:1" s="326" customFormat="1" ht="15.75" x14ac:dyDescent="0.25">
      <c r="A243" s="262" t="s">
        <v>304</v>
      </c>
    </row>
    <row r="244" spans="1:1" s="326" customFormat="1" x14ac:dyDescent="0.2">
      <c r="A244" s="258"/>
    </row>
    <row r="245" spans="1:1" s="326" customFormat="1" ht="50.25" x14ac:dyDescent="0.25">
      <c r="A245" s="262" t="s">
        <v>305</v>
      </c>
    </row>
    <row r="246" spans="1:1" s="326" customFormat="1" x14ac:dyDescent="0.2">
      <c r="A246" s="258"/>
    </row>
    <row r="247" spans="1:1" s="326" customFormat="1" ht="47.25" x14ac:dyDescent="0.25">
      <c r="A247" s="262" t="s">
        <v>306</v>
      </c>
    </row>
    <row r="248" spans="1:1" s="326" customFormat="1" x14ac:dyDescent="0.2">
      <c r="A248" s="258"/>
    </row>
    <row r="249" spans="1:1" s="326" customFormat="1" ht="15" x14ac:dyDescent="0.2">
      <c r="A249" s="327"/>
    </row>
    <row r="250" spans="1:1" s="326" customFormat="1" ht="13.5" x14ac:dyDescent="0.25">
      <c r="A250" s="328" t="s">
        <v>307</v>
      </c>
    </row>
    <row r="251" spans="1:1" s="326" customFormat="1" ht="28.5" x14ac:dyDescent="0.25">
      <c r="A251" s="328" t="s">
        <v>308</v>
      </c>
    </row>
    <row r="252" spans="1:1" s="326" customFormat="1" ht="28.5" x14ac:dyDescent="0.25">
      <c r="A252" s="328" t="s">
        <v>309</v>
      </c>
    </row>
    <row r="253" spans="1:1" s="326" customFormat="1" ht="15.75" x14ac:dyDescent="0.25">
      <c r="A253" s="260"/>
    </row>
    <row r="254" spans="1:1" s="326" customFormat="1" ht="15.75" x14ac:dyDescent="0.25">
      <c r="A254" s="262"/>
    </row>
    <row r="255" spans="1:1" s="326" customFormat="1" ht="38.25" x14ac:dyDescent="0.2">
      <c r="A255" s="322" t="s">
        <v>310</v>
      </c>
    </row>
    <row r="256" spans="1:1" s="326" customFormat="1" x14ac:dyDescent="0.2">
      <c r="A256" s="322" t="s">
        <v>311</v>
      </c>
    </row>
    <row r="257" spans="1:1" s="326" customFormat="1" ht="25.5" x14ac:dyDescent="0.2">
      <c r="A257" s="322" t="s">
        <v>312</v>
      </c>
    </row>
    <row r="258" spans="1:1" s="326" customFormat="1" x14ac:dyDescent="0.2">
      <c r="A258" s="322" t="s">
        <v>313</v>
      </c>
    </row>
    <row r="259" spans="1:1" s="326" customFormat="1" x14ac:dyDescent="0.2">
      <c r="A259" s="258"/>
    </row>
    <row r="260" spans="1:1" s="326" customFormat="1" x14ac:dyDescent="0.2">
      <c r="A260" s="322" t="s">
        <v>314</v>
      </c>
    </row>
    <row r="261" spans="1:1" s="326" customFormat="1" x14ac:dyDescent="0.2">
      <c r="A261" s="258"/>
    </row>
    <row r="262" spans="1:1" s="326" customFormat="1" x14ac:dyDescent="0.2">
      <c r="A262" s="329" t="s">
        <v>315</v>
      </c>
    </row>
    <row r="263" spans="1:1" s="326" customFormat="1" x14ac:dyDescent="0.2">
      <c r="A263" s="258"/>
    </row>
    <row r="264" spans="1:1" s="326" customFormat="1" x14ac:dyDescent="0.2">
      <c r="A264" s="322" t="s">
        <v>316</v>
      </c>
    </row>
    <row r="265" spans="1:1" s="326" customFormat="1" x14ac:dyDescent="0.2">
      <c r="A265" s="258"/>
    </row>
    <row r="266" spans="1:1" s="326" customFormat="1" x14ac:dyDescent="0.2">
      <c r="A266" s="322" t="s">
        <v>317</v>
      </c>
    </row>
    <row r="267" spans="1:1" s="326" customFormat="1" x14ac:dyDescent="0.2">
      <c r="A267" s="258"/>
    </row>
    <row r="268" spans="1:1" s="326" customFormat="1" x14ac:dyDescent="0.2">
      <c r="A268" s="322" t="s">
        <v>318</v>
      </c>
    </row>
    <row r="269" spans="1:1" s="326" customFormat="1" x14ac:dyDescent="0.2">
      <c r="A269" s="258"/>
    </row>
    <row r="270" spans="1:1" s="326" customFormat="1" ht="25.5" x14ac:dyDescent="0.2">
      <c r="A270" s="322" t="s">
        <v>319</v>
      </c>
    </row>
    <row r="271" spans="1:1" s="326" customFormat="1" x14ac:dyDescent="0.2">
      <c r="A271" s="258"/>
    </row>
    <row r="272" spans="1:1" s="326" customFormat="1" ht="25.5" x14ac:dyDescent="0.2">
      <c r="A272" s="322" t="s">
        <v>320</v>
      </c>
    </row>
    <row r="273" spans="1:1" s="326" customFormat="1" x14ac:dyDescent="0.2">
      <c r="A273" s="258"/>
    </row>
    <row r="274" spans="1:1" s="326" customFormat="1" ht="15" x14ac:dyDescent="0.2">
      <c r="A274" s="322" t="s">
        <v>321</v>
      </c>
    </row>
    <row r="275" spans="1:1" s="326" customFormat="1" ht="15" x14ac:dyDescent="0.2">
      <c r="A275" s="327" t="s">
        <v>322</v>
      </c>
    </row>
    <row r="276" spans="1:1" s="326" customFormat="1" ht="18" x14ac:dyDescent="0.2">
      <c r="A276" s="327" t="s">
        <v>323</v>
      </c>
    </row>
    <row r="277" spans="1:1" s="326" customFormat="1" ht="15" x14ac:dyDescent="0.2">
      <c r="A277" s="327" t="s">
        <v>324</v>
      </c>
    </row>
    <row r="278" spans="1:1" s="326" customFormat="1" ht="15" x14ac:dyDescent="0.2">
      <c r="A278" s="327" t="s">
        <v>325</v>
      </c>
    </row>
    <row r="279" spans="1:1" s="326" customFormat="1" ht="15" x14ac:dyDescent="0.2">
      <c r="A279" s="327" t="s">
        <v>326</v>
      </c>
    </row>
    <row r="280" spans="1:1" s="326" customFormat="1" ht="15" x14ac:dyDescent="0.2">
      <c r="A280" s="327" t="s">
        <v>327</v>
      </c>
    </row>
    <row r="281" spans="1:1" s="326" customFormat="1" ht="15" x14ac:dyDescent="0.2">
      <c r="A281" s="327" t="s">
        <v>328</v>
      </c>
    </row>
    <row r="282" spans="1:1" s="326" customFormat="1" ht="17.25" x14ac:dyDescent="0.3">
      <c r="A282" s="330"/>
    </row>
    <row r="283" spans="1:1" s="326" customFormat="1" ht="15" x14ac:dyDescent="0.2">
      <c r="A283" s="327" t="s">
        <v>329</v>
      </c>
    </row>
    <row r="284" spans="1:1" s="326" customFormat="1" ht="15" x14ac:dyDescent="0.2">
      <c r="A284" s="331" t="s">
        <v>330</v>
      </c>
    </row>
    <row r="285" spans="1:1" s="326" customFormat="1" ht="15" x14ac:dyDescent="0.2">
      <c r="A285" s="327" t="s">
        <v>331</v>
      </c>
    </row>
    <row r="286" spans="1:1" s="326" customFormat="1" ht="15" x14ac:dyDescent="0.2">
      <c r="A286" s="327" t="s">
        <v>332</v>
      </c>
    </row>
    <row r="287" spans="1:1" s="326" customFormat="1" ht="15" x14ac:dyDescent="0.2">
      <c r="A287" s="327" t="s">
        <v>333</v>
      </c>
    </row>
    <row r="288" spans="1:1" s="326" customFormat="1" ht="15" x14ac:dyDescent="0.2">
      <c r="A288" s="331" t="s">
        <v>334</v>
      </c>
    </row>
    <row r="289" spans="1:2" s="326" customFormat="1" ht="60" x14ac:dyDescent="0.2">
      <c r="A289" s="327" t="s">
        <v>335</v>
      </c>
    </row>
    <row r="290" spans="1:2" s="326" customFormat="1" ht="34.5" x14ac:dyDescent="0.3">
      <c r="A290" s="332" t="s">
        <v>336</v>
      </c>
    </row>
    <row r="291" spans="1:2" s="326" customFormat="1" ht="78" x14ac:dyDescent="0.2">
      <c r="A291" s="327" t="s">
        <v>337</v>
      </c>
    </row>
    <row r="292" spans="1:2" s="326" customFormat="1" ht="30" x14ac:dyDescent="0.2">
      <c r="A292" s="327" t="s">
        <v>338</v>
      </c>
    </row>
    <row r="293" spans="1:2" ht="15" x14ac:dyDescent="0.2">
      <c r="A293" s="325" t="s">
        <v>328</v>
      </c>
    </row>
    <row r="294" spans="1:2" ht="18" x14ac:dyDescent="0.25">
      <c r="A294" s="323" t="s">
        <v>519</v>
      </c>
    </row>
    <row r="296" spans="1:2" ht="15.75" x14ac:dyDescent="0.2">
      <c r="A296" s="344" t="s">
        <v>494</v>
      </c>
      <c r="B296" s="345"/>
    </row>
    <row r="297" spans="1:2" ht="15.75" x14ac:dyDescent="0.2">
      <c r="A297" s="346" t="s">
        <v>495</v>
      </c>
      <c r="B297" s="345"/>
    </row>
    <row r="298" spans="1:2" ht="15.75" x14ac:dyDescent="0.2">
      <c r="A298" s="346"/>
      <c r="B298" s="345"/>
    </row>
    <row r="299" spans="1:2" ht="31.5" x14ac:dyDescent="0.2">
      <c r="A299" s="346" t="s">
        <v>496</v>
      </c>
      <c r="B299" s="345"/>
    </row>
    <row r="300" spans="1:2" ht="12.75" customHeight="1" x14ac:dyDescent="0.2">
      <c r="A300" s="348" t="s">
        <v>497</v>
      </c>
      <c r="B300" s="348"/>
    </row>
    <row r="301" spans="1:2" ht="12.75" customHeight="1" x14ac:dyDescent="0.2">
      <c r="A301" s="348" t="s">
        <v>498</v>
      </c>
      <c r="B301" s="348"/>
    </row>
    <row r="302" spans="1:2" ht="15.75" x14ac:dyDescent="0.2">
      <c r="A302" s="346"/>
      <c r="B302" s="345"/>
    </row>
    <row r="303" spans="1:2" ht="15.75" x14ac:dyDescent="0.2">
      <c r="A303" s="344" t="s">
        <v>499</v>
      </c>
      <c r="B303" s="345"/>
    </row>
    <row r="304" spans="1:2" ht="15.75" x14ac:dyDescent="0.2">
      <c r="A304" s="347" t="s">
        <v>500</v>
      </c>
      <c r="B304" s="345"/>
    </row>
    <row r="305" spans="1:2" ht="15.75" x14ac:dyDescent="0.2">
      <c r="A305" s="346"/>
      <c r="B305" s="345"/>
    </row>
    <row r="306" spans="1:2" ht="31.5" x14ac:dyDescent="0.2">
      <c r="A306" s="346" t="s">
        <v>501</v>
      </c>
      <c r="B306" s="345"/>
    </row>
    <row r="307" spans="1:2" ht="12.75" customHeight="1" x14ac:dyDescent="0.2">
      <c r="A307" s="348" t="s">
        <v>502</v>
      </c>
      <c r="B307" s="348"/>
    </row>
    <row r="308" spans="1:2" ht="15.75" x14ac:dyDescent="0.2">
      <c r="A308" s="346" t="s">
        <v>503</v>
      </c>
      <c r="B308" s="345"/>
    </row>
    <row r="309" spans="1:2" ht="63" x14ac:dyDescent="0.2">
      <c r="A309" s="346" t="s">
        <v>504</v>
      </c>
      <c r="B309" s="345"/>
    </row>
    <row r="310" spans="1:2" ht="31.5" x14ac:dyDescent="0.2">
      <c r="A310" s="346" t="s">
        <v>505</v>
      </c>
      <c r="B310" s="345"/>
    </row>
    <row r="311" spans="1:2" ht="47.25" x14ac:dyDescent="0.2">
      <c r="A311" s="346" t="s">
        <v>506</v>
      </c>
      <c r="B311" s="345"/>
    </row>
    <row r="312" spans="1:2" ht="15.75" x14ac:dyDescent="0.2">
      <c r="A312" s="346"/>
      <c r="B312" s="345"/>
    </row>
    <row r="313" spans="1:2" ht="15.75" x14ac:dyDescent="0.2">
      <c r="A313" s="346"/>
      <c r="B313" s="345"/>
    </row>
    <row r="314" spans="1:2" ht="15.75" x14ac:dyDescent="0.2">
      <c r="A314" s="344" t="s">
        <v>499</v>
      </c>
      <c r="B314" s="345"/>
    </row>
    <row r="315" spans="1:2" ht="15.75" x14ac:dyDescent="0.2">
      <c r="A315" s="346" t="s">
        <v>507</v>
      </c>
      <c r="B315" s="345"/>
    </row>
    <row r="316" spans="1:2" ht="15.75" x14ac:dyDescent="0.2">
      <c r="A316" s="346"/>
      <c r="B316" s="345"/>
    </row>
    <row r="317" spans="1:2" ht="31.5" x14ac:dyDescent="0.2">
      <c r="A317" s="346" t="s">
        <v>508</v>
      </c>
      <c r="B317" s="345"/>
    </row>
    <row r="318" spans="1:2" ht="15.75" x14ac:dyDescent="0.2">
      <c r="A318" s="346" t="s">
        <v>509</v>
      </c>
      <c r="B318" s="345"/>
    </row>
    <row r="319" spans="1:2" ht="31.5" x14ac:dyDescent="0.2">
      <c r="A319" s="346" t="s">
        <v>510</v>
      </c>
      <c r="B319" s="345"/>
    </row>
    <row r="320" spans="1:2" ht="15.75" x14ac:dyDescent="0.2">
      <c r="A320" s="346" t="s">
        <v>511</v>
      </c>
      <c r="B320" s="345"/>
    </row>
    <row r="321" spans="1:6" ht="15.75" x14ac:dyDescent="0.2">
      <c r="A321" s="346" t="s">
        <v>512</v>
      </c>
      <c r="B321" s="345"/>
    </row>
    <row r="322" spans="1:6" ht="15.75" x14ac:dyDescent="0.2">
      <c r="A322" s="346" t="s">
        <v>513</v>
      </c>
      <c r="B322" s="345"/>
    </row>
    <row r="323" spans="1:6" ht="31.5" x14ac:dyDescent="0.2">
      <c r="A323" s="346" t="s">
        <v>514</v>
      </c>
      <c r="B323" s="345"/>
    </row>
    <row r="324" spans="1:6" ht="31.5" x14ac:dyDescent="0.2">
      <c r="A324" s="346" t="s">
        <v>515</v>
      </c>
      <c r="B324" s="345"/>
    </row>
    <row r="325" spans="1:6" ht="31.5" x14ac:dyDescent="0.2">
      <c r="A325" s="346" t="s">
        <v>516</v>
      </c>
      <c r="B325" s="345"/>
    </row>
    <row r="326" spans="1:6" ht="15.75" x14ac:dyDescent="0.2">
      <c r="A326" s="346" t="s">
        <v>517</v>
      </c>
      <c r="B326" s="345"/>
    </row>
    <row r="327" spans="1:6" ht="47.25" x14ac:dyDescent="0.2">
      <c r="A327" s="346" t="s">
        <v>518</v>
      </c>
      <c r="B327" s="345"/>
    </row>
    <row r="329" spans="1:6" ht="18" x14ac:dyDescent="0.25">
      <c r="A329" s="323" t="s">
        <v>555</v>
      </c>
    </row>
    <row r="332" spans="1:6" s="339" customFormat="1" ht="15" customHeight="1" x14ac:dyDescent="0.2">
      <c r="A332" s="363" t="s">
        <v>524</v>
      </c>
      <c r="B332" s="355"/>
      <c r="C332" s="355"/>
      <c r="D332" s="355"/>
      <c r="E332" s="355"/>
      <c r="F332" s="355"/>
    </row>
    <row r="333" spans="1:6" s="339" customFormat="1" ht="15" customHeight="1" x14ac:dyDescent="0.2">
      <c r="A333" s="364" t="s">
        <v>525</v>
      </c>
      <c r="B333" s="356"/>
      <c r="C333" s="356"/>
      <c r="D333" s="356"/>
      <c r="E333" s="356"/>
      <c r="F333" s="356"/>
    </row>
    <row r="334" spans="1:6" s="339" customFormat="1" ht="15" customHeight="1" x14ac:dyDescent="0.2">
      <c r="A334" s="364" t="s">
        <v>526</v>
      </c>
      <c r="B334" s="356"/>
      <c r="C334" s="356"/>
      <c r="D334" s="356"/>
      <c r="E334" s="356"/>
      <c r="F334" s="356"/>
    </row>
    <row r="335" spans="1:6" s="339" customFormat="1" ht="15" customHeight="1" x14ac:dyDescent="0.2">
      <c r="A335" s="350" t="s">
        <v>527</v>
      </c>
      <c r="B335" s="351"/>
      <c r="C335" s="351"/>
      <c r="D335" s="351"/>
      <c r="E335" s="351"/>
      <c r="F335" s="351"/>
    </row>
    <row r="336" spans="1:6" s="339" customFormat="1" ht="15" customHeight="1" x14ac:dyDescent="0.2">
      <c r="A336" s="350" t="s">
        <v>528</v>
      </c>
      <c r="B336" s="351"/>
      <c r="C336" s="351"/>
      <c r="D336" s="351"/>
      <c r="E336" s="351"/>
      <c r="F336" s="351"/>
    </row>
    <row r="337" spans="1:6" s="339" customFormat="1" ht="20.100000000000001" customHeight="1" x14ac:dyDescent="0.2">
      <c r="A337" s="357" t="s">
        <v>529</v>
      </c>
      <c r="B337" s="357"/>
      <c r="C337" s="357"/>
      <c r="D337" s="357"/>
      <c r="E337" s="357"/>
      <c r="F337" s="357"/>
    </row>
    <row r="338" spans="1:6" s="339" customFormat="1" ht="20.100000000000001" customHeight="1" x14ac:dyDescent="0.2">
      <c r="A338" s="352" t="s">
        <v>530</v>
      </c>
      <c r="B338" s="352"/>
      <c r="C338" s="352"/>
      <c r="D338" s="352"/>
      <c r="E338" s="352"/>
      <c r="F338" s="352"/>
    </row>
    <row r="339" spans="1:6" s="339" customFormat="1" ht="20.100000000000001" customHeight="1" x14ac:dyDescent="0.2">
      <c r="A339" s="638" t="s">
        <v>531</v>
      </c>
      <c r="B339" s="354"/>
      <c r="C339" s="354"/>
      <c r="D339" s="354"/>
      <c r="E339" s="354"/>
      <c r="F339" s="354"/>
    </row>
    <row r="340" spans="1:6" s="339" customFormat="1" ht="20.100000000000001" customHeight="1" x14ac:dyDescent="0.2">
      <c r="A340" s="638"/>
      <c r="B340" s="354"/>
      <c r="C340" s="354"/>
      <c r="D340" s="354"/>
      <c r="E340" s="354"/>
      <c r="F340" s="354"/>
    </row>
    <row r="341" spans="1:6" s="339" customFormat="1" ht="20.100000000000001" customHeight="1" x14ac:dyDescent="0.2">
      <c r="A341" s="638"/>
      <c r="B341" s="354"/>
      <c r="C341" s="354"/>
      <c r="D341" s="354"/>
      <c r="E341" s="354"/>
      <c r="F341" s="354"/>
    </row>
    <row r="342" spans="1:6" s="339" customFormat="1" ht="20.100000000000001" customHeight="1" x14ac:dyDescent="0.2">
      <c r="A342" s="638"/>
      <c r="B342" s="354"/>
      <c r="C342" s="354"/>
      <c r="D342" s="354"/>
      <c r="E342" s="354"/>
      <c r="F342" s="354"/>
    </row>
    <row r="343" spans="1:6" s="339" customFormat="1" ht="20.100000000000001" customHeight="1" x14ac:dyDescent="0.2">
      <c r="A343" s="347" t="s">
        <v>532</v>
      </c>
      <c r="B343" s="347"/>
      <c r="C343" s="347"/>
      <c r="D343" s="347"/>
      <c r="E343" s="347"/>
      <c r="F343" s="347"/>
    </row>
    <row r="344" spans="1:6" s="339" customFormat="1" ht="20.100000000000001" customHeight="1" x14ac:dyDescent="0.2">
      <c r="A344" s="638" t="s">
        <v>533</v>
      </c>
      <c r="B344" s="354"/>
      <c r="C344" s="354"/>
      <c r="D344" s="354"/>
      <c r="E344" s="354"/>
      <c r="F344" s="354"/>
    </row>
    <row r="345" spans="1:6" s="339" customFormat="1" ht="20.100000000000001" customHeight="1" x14ac:dyDescent="0.2">
      <c r="A345" s="638"/>
      <c r="B345" s="354"/>
      <c r="C345" s="354"/>
      <c r="D345" s="354"/>
      <c r="E345" s="354"/>
      <c r="F345" s="354"/>
    </row>
    <row r="346" spans="1:6" s="339" customFormat="1" ht="20.100000000000001" customHeight="1" x14ac:dyDescent="0.2">
      <c r="A346" s="639" t="s">
        <v>534</v>
      </c>
      <c r="B346" s="347"/>
      <c r="C346" s="347"/>
      <c r="D346" s="347"/>
      <c r="E346" s="347"/>
      <c r="F346" s="347"/>
    </row>
    <row r="347" spans="1:6" s="339" customFormat="1" ht="20.100000000000001" customHeight="1" x14ac:dyDescent="0.2">
      <c r="A347" s="639"/>
      <c r="B347" s="347"/>
      <c r="C347" s="347"/>
      <c r="D347" s="347"/>
      <c r="E347" s="347"/>
      <c r="F347" s="347"/>
    </row>
    <row r="348" spans="1:6" s="339" customFormat="1" ht="20.100000000000001" customHeight="1" x14ac:dyDescent="0.2">
      <c r="A348" s="640" t="s">
        <v>552</v>
      </c>
      <c r="B348" s="352"/>
      <c r="C348" s="352"/>
      <c r="D348" s="352"/>
      <c r="E348" s="352"/>
      <c r="F348" s="352"/>
    </row>
    <row r="349" spans="1:6" s="339" customFormat="1" ht="20.100000000000001" customHeight="1" x14ac:dyDescent="0.2">
      <c r="A349" s="640"/>
      <c r="B349" s="352"/>
      <c r="C349" s="352"/>
      <c r="D349" s="352"/>
      <c r="E349" s="352"/>
      <c r="F349" s="352"/>
    </row>
    <row r="350" spans="1:6" s="339" customFormat="1" ht="20.100000000000001" customHeight="1" x14ac:dyDescent="0.2">
      <c r="A350" s="640"/>
      <c r="B350" s="352"/>
      <c r="C350" s="352"/>
      <c r="D350" s="352"/>
      <c r="E350" s="352"/>
      <c r="F350" s="352"/>
    </row>
    <row r="351" spans="1:6" s="339" customFormat="1" ht="20.100000000000001" customHeight="1" x14ac:dyDescent="0.2">
      <c r="A351" s="640"/>
      <c r="B351" s="352"/>
      <c r="C351" s="352"/>
      <c r="D351" s="352"/>
      <c r="E351" s="352"/>
      <c r="F351" s="352"/>
    </row>
    <row r="352" spans="1:6" s="339" customFormat="1" ht="20.100000000000001" customHeight="1" x14ac:dyDescent="0.2">
      <c r="A352" s="640"/>
      <c r="B352" s="352"/>
      <c r="C352" s="352"/>
      <c r="D352" s="352"/>
      <c r="E352" s="352"/>
      <c r="F352" s="352"/>
    </row>
    <row r="353" spans="1:6" s="339" customFormat="1" ht="20.100000000000001" customHeight="1" x14ac:dyDescent="0.2">
      <c r="A353" s="640"/>
      <c r="B353" s="352"/>
      <c r="C353" s="352"/>
      <c r="D353" s="352"/>
      <c r="E353" s="352"/>
      <c r="F353" s="352"/>
    </row>
    <row r="354" spans="1:6" s="339" customFormat="1" ht="20.100000000000001" customHeight="1" x14ac:dyDescent="0.2">
      <c r="A354" s="640"/>
      <c r="B354" s="352"/>
      <c r="C354" s="352"/>
      <c r="D354" s="352"/>
      <c r="E354" s="352"/>
      <c r="F354" s="352"/>
    </row>
    <row r="355" spans="1:6" s="339" customFormat="1" ht="20.100000000000001" customHeight="1" x14ac:dyDescent="0.2">
      <c r="A355" s="365" t="s">
        <v>535</v>
      </c>
      <c r="B355" s="358"/>
      <c r="C355" s="358"/>
      <c r="D355" s="358"/>
      <c r="E355" s="358"/>
      <c r="F355" s="358"/>
    </row>
    <row r="356" spans="1:6" s="339" customFormat="1" ht="20.100000000000001" customHeight="1" x14ac:dyDescent="0.2">
      <c r="A356" s="365" t="s">
        <v>536</v>
      </c>
      <c r="B356" s="358"/>
      <c r="C356" s="358"/>
      <c r="D356" s="358"/>
      <c r="E356" s="358"/>
      <c r="F356" s="358"/>
    </row>
    <row r="357" spans="1:6" s="339" customFormat="1" ht="20.100000000000001" customHeight="1" x14ac:dyDescent="0.2">
      <c r="A357" s="366" t="s">
        <v>537</v>
      </c>
      <c r="B357" s="359"/>
      <c r="C357" s="359"/>
      <c r="D357" s="359"/>
      <c r="E357" s="359"/>
      <c r="F357" s="359"/>
    </row>
    <row r="358" spans="1:6" s="339" customFormat="1" ht="20.100000000000001" customHeight="1" x14ac:dyDescent="0.2">
      <c r="A358" s="366" t="s">
        <v>538</v>
      </c>
      <c r="B358" s="359"/>
      <c r="C358" s="359"/>
      <c r="D358" s="359"/>
      <c r="E358" s="359"/>
      <c r="F358" s="359"/>
    </row>
    <row r="359" spans="1:6" s="339" customFormat="1" ht="20.100000000000001" customHeight="1" x14ac:dyDescent="0.2">
      <c r="A359" s="366" t="s">
        <v>539</v>
      </c>
      <c r="B359" s="359"/>
      <c r="C359" s="359"/>
      <c r="D359" s="359"/>
      <c r="E359" s="359"/>
      <c r="F359" s="359"/>
    </row>
    <row r="360" spans="1:6" s="339" customFormat="1" ht="20.100000000000001" customHeight="1" x14ac:dyDescent="0.2">
      <c r="A360" s="366" t="s">
        <v>540</v>
      </c>
      <c r="B360" s="359"/>
      <c r="C360" s="359"/>
      <c r="D360" s="359"/>
      <c r="E360" s="359"/>
      <c r="F360" s="359"/>
    </row>
    <row r="361" spans="1:6" s="339" customFormat="1" ht="20.100000000000001" customHeight="1" x14ac:dyDescent="0.2">
      <c r="A361" s="640" t="s">
        <v>553</v>
      </c>
      <c r="B361" s="352"/>
      <c r="C361" s="352"/>
      <c r="D361" s="352"/>
      <c r="E361" s="352"/>
      <c r="F361" s="352"/>
    </row>
    <row r="362" spans="1:6" s="339" customFormat="1" ht="20.100000000000001" customHeight="1" x14ac:dyDescent="0.2">
      <c r="A362" s="640"/>
      <c r="B362" s="352"/>
      <c r="C362" s="352"/>
      <c r="D362" s="352"/>
      <c r="E362" s="352"/>
      <c r="F362" s="352"/>
    </row>
    <row r="363" spans="1:6" s="339" customFormat="1" ht="20.100000000000001" customHeight="1" x14ac:dyDescent="0.2">
      <c r="A363" s="640"/>
      <c r="B363" s="352"/>
      <c r="C363" s="352"/>
      <c r="D363" s="352"/>
      <c r="E363" s="352"/>
      <c r="F363" s="352"/>
    </row>
    <row r="364" spans="1:6" s="339" customFormat="1" ht="20.100000000000001" customHeight="1" x14ac:dyDescent="0.2">
      <c r="A364" s="641" t="s">
        <v>541</v>
      </c>
      <c r="B364" s="353"/>
      <c r="C364" s="353"/>
      <c r="D364" s="353"/>
      <c r="E364" s="353"/>
      <c r="F364" s="353"/>
    </row>
    <row r="365" spans="1:6" s="339" customFormat="1" ht="20.100000000000001" customHeight="1" x14ac:dyDescent="0.2">
      <c r="A365" s="641"/>
      <c r="B365" s="353"/>
      <c r="C365" s="353"/>
      <c r="D365" s="353"/>
      <c r="E365" s="353"/>
      <c r="F365" s="353"/>
    </row>
    <row r="366" spans="1:6" s="339" customFormat="1" ht="20.100000000000001" customHeight="1" x14ac:dyDescent="0.2">
      <c r="A366" s="641"/>
      <c r="B366" s="353"/>
      <c r="C366" s="353"/>
      <c r="D366" s="353"/>
      <c r="E366" s="353"/>
      <c r="F366" s="353"/>
    </row>
    <row r="367" spans="1:6" s="339" customFormat="1" ht="20.100000000000001" customHeight="1" x14ac:dyDescent="0.2">
      <c r="A367" s="641"/>
      <c r="B367" s="353"/>
      <c r="C367" s="353"/>
      <c r="D367" s="353"/>
      <c r="E367" s="353"/>
      <c r="F367" s="353"/>
    </row>
    <row r="368" spans="1:6" s="339" customFormat="1" ht="20.100000000000001" customHeight="1" x14ac:dyDescent="0.2">
      <c r="A368" s="353"/>
      <c r="B368" s="353"/>
      <c r="C368" s="353"/>
      <c r="D368" s="353"/>
      <c r="E368" s="353"/>
      <c r="F368" s="353"/>
    </row>
    <row r="369" spans="1:6" s="339" customFormat="1" ht="20.100000000000001" customHeight="1" x14ac:dyDescent="0.2">
      <c r="A369" s="353"/>
      <c r="B369" s="360"/>
      <c r="C369" s="360"/>
      <c r="D369" s="360"/>
      <c r="E369" s="360"/>
      <c r="F369" s="360"/>
    </row>
    <row r="370" spans="1:6" s="339" customFormat="1" ht="20.100000000000001" customHeight="1" x14ac:dyDescent="0.2">
      <c r="A370" s="367" t="s">
        <v>554</v>
      </c>
      <c r="B370" s="361"/>
      <c r="C370" s="361"/>
      <c r="D370" s="361"/>
      <c r="E370" s="361"/>
      <c r="F370" s="361"/>
    </row>
    <row r="371" spans="1:6" s="339" customFormat="1" ht="20.100000000000001" customHeight="1" x14ac:dyDescent="0.2">
      <c r="A371" s="367" t="s">
        <v>542</v>
      </c>
      <c r="B371" s="361"/>
      <c r="C371" s="361"/>
      <c r="D371" s="361"/>
      <c r="E371" s="361"/>
      <c r="F371" s="361"/>
    </row>
    <row r="372" spans="1:6" s="339" customFormat="1" ht="20.100000000000001" customHeight="1" x14ac:dyDescent="0.2">
      <c r="A372" s="368" t="s">
        <v>543</v>
      </c>
      <c r="B372" s="360"/>
      <c r="C372" s="360"/>
      <c r="D372" s="360"/>
      <c r="E372" s="360"/>
      <c r="F372" s="360"/>
    </row>
    <row r="373" spans="1:6" s="339" customFormat="1" ht="20.100000000000001" customHeight="1" x14ac:dyDescent="0.2">
      <c r="A373" s="368" t="s">
        <v>544</v>
      </c>
      <c r="B373" s="360"/>
      <c r="C373" s="360"/>
      <c r="D373" s="360"/>
      <c r="E373" s="360"/>
      <c r="F373" s="360"/>
    </row>
    <row r="374" spans="1:6" s="339" customFormat="1" ht="20.100000000000001" customHeight="1" x14ac:dyDescent="0.2">
      <c r="A374" s="368" t="s">
        <v>545</v>
      </c>
      <c r="B374" s="360"/>
      <c r="C374" s="360"/>
      <c r="D374" s="360"/>
      <c r="E374" s="360"/>
      <c r="F374" s="360"/>
    </row>
    <row r="375" spans="1:6" s="339" customFormat="1" ht="20.100000000000001" customHeight="1" x14ac:dyDescent="0.2">
      <c r="A375" s="362" t="s">
        <v>546</v>
      </c>
      <c r="B375" s="362"/>
      <c r="C375" s="362"/>
      <c r="D375" s="362"/>
      <c r="E375" s="362"/>
      <c r="F375" s="362"/>
    </row>
    <row r="376" spans="1:6" s="339" customFormat="1" ht="20.100000000000001" customHeight="1" x14ac:dyDescent="0.2">
      <c r="A376" s="347" t="s">
        <v>547</v>
      </c>
      <c r="B376" s="347"/>
      <c r="C376" s="347"/>
      <c r="D376" s="347"/>
      <c r="E376" s="347"/>
      <c r="F376" s="347"/>
    </row>
    <row r="377" spans="1:6" s="339" customFormat="1" ht="20.100000000000001" customHeight="1" x14ac:dyDescent="0.2">
      <c r="A377" s="352" t="s">
        <v>548</v>
      </c>
      <c r="B377" s="352"/>
      <c r="C377" s="352"/>
      <c r="D377" s="352"/>
      <c r="E377" s="352"/>
      <c r="F377" s="352"/>
    </row>
    <row r="378" spans="1:6" s="339" customFormat="1" ht="20.100000000000001" customHeight="1" x14ac:dyDescent="0.2">
      <c r="A378" s="347" t="s">
        <v>549</v>
      </c>
      <c r="B378" s="347"/>
      <c r="C378" s="347"/>
      <c r="D378" s="347"/>
      <c r="E378" s="347"/>
      <c r="F378" s="347"/>
    </row>
    <row r="379" spans="1:6" s="339" customFormat="1" ht="20.100000000000001" customHeight="1" x14ac:dyDescent="0.2">
      <c r="A379" s="352" t="s">
        <v>550</v>
      </c>
      <c r="B379" s="352"/>
      <c r="C379" s="352"/>
      <c r="D379" s="352"/>
      <c r="E379" s="352"/>
      <c r="F379" s="352"/>
    </row>
    <row r="380" spans="1:6" s="339" customFormat="1" ht="27" customHeight="1" x14ac:dyDescent="0.2">
      <c r="A380" s="347" t="s">
        <v>551</v>
      </c>
      <c r="B380" s="347"/>
      <c r="C380" s="347"/>
      <c r="D380" s="347"/>
      <c r="E380" s="347"/>
      <c r="F380" s="347"/>
    </row>
    <row r="382" spans="1:6" x14ac:dyDescent="0.2">
      <c r="A382" s="441" t="s">
        <v>1977</v>
      </c>
    </row>
    <row r="383" spans="1:6" ht="42" customHeight="1" x14ac:dyDescent="0.2">
      <c r="A383" s="440" t="s">
        <v>1978</v>
      </c>
    </row>
  </sheetData>
  <sheetProtection password="C7EB" sheet="1"/>
  <mergeCells count="6">
    <mergeCell ref="A339:A342"/>
    <mergeCell ref="A344:A345"/>
    <mergeCell ref="A346:A347"/>
    <mergeCell ref="A348:A354"/>
    <mergeCell ref="A361:A363"/>
    <mergeCell ref="A364:A367"/>
  </mergeCells>
  <phoneticPr fontId="0" type="noConversion"/>
  <hyperlinks>
    <hyperlink ref="A155" location="'VEK. BİLGİ 1-2'!A1" display="Tablo 1- Vekalet Aylığı"/>
    <hyperlink ref="A157" location="'VEK. BİLGİ 1-2'!A1" display="Tablo 2- Vekalet Halinde Ödenecek Zam ve Tazminatlar"/>
    <hyperlink ref="A171" r:id="rId1" display="http://www.memurlar.net/haber/16820/"/>
  </hyperlinks>
  <printOptions horizontalCentered="1"/>
  <pageMargins left="0.74803149606299213" right="0.74803149606299213" top="0.98425196850393704" bottom="0.98425196850393704" header="0" footer="0"/>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6"/>
  <sheetViews>
    <sheetView view="pageBreakPreview" zoomScale="47" zoomScaleNormal="48" zoomScaleSheetLayoutView="47" workbookViewId="0">
      <selection activeCell="X32" sqref="X32:AE32"/>
    </sheetView>
  </sheetViews>
  <sheetFormatPr defaultColWidth="4.7109375" defaultRowHeight="23.25" x14ac:dyDescent="0.35"/>
  <cols>
    <col min="1" max="1" width="5.42578125" style="5" customWidth="1"/>
    <col min="2" max="2" width="23" style="5" bestFit="1" customWidth="1"/>
    <col min="3" max="3" width="4.7109375" style="5" customWidth="1"/>
    <col min="4" max="4" width="13.7109375" style="5" customWidth="1"/>
    <col min="5" max="5" width="2.7109375" style="5" customWidth="1"/>
    <col min="6" max="6" width="6.28515625" style="5" customWidth="1"/>
    <col min="7" max="7" width="3.7109375" style="5" customWidth="1"/>
    <col min="8" max="8" width="8.140625" style="5" customWidth="1"/>
    <col min="9" max="9" width="8.7109375" style="5" customWidth="1"/>
    <col min="10" max="10" width="6.140625" style="5" customWidth="1"/>
    <col min="11" max="11" width="6.7109375" style="5" customWidth="1"/>
    <col min="12" max="12" width="6.42578125" style="5" customWidth="1"/>
    <col min="13" max="13" width="19.140625" style="5" customWidth="1"/>
    <col min="14" max="14" width="16.140625" style="5" customWidth="1"/>
    <col min="15" max="15" width="13.7109375" style="5" bestFit="1" customWidth="1"/>
    <col min="16" max="16" width="13.140625" style="5" customWidth="1"/>
    <col min="17" max="17" width="10.42578125" style="5" customWidth="1"/>
    <col min="18" max="18" width="6.42578125" style="5" customWidth="1"/>
    <col min="19" max="19" width="10.140625" style="5" customWidth="1"/>
    <col min="20" max="20" width="7" style="5" customWidth="1"/>
    <col min="21" max="21" width="5.140625" style="5" customWidth="1"/>
    <col min="22" max="22" width="7.85546875" style="5" customWidth="1"/>
    <col min="23" max="23" width="2.85546875" style="5" customWidth="1"/>
    <col min="24" max="25" width="8.5703125" style="5" customWidth="1"/>
    <col min="26" max="26" width="8.28515625" style="5" customWidth="1"/>
    <col min="27" max="27" width="1.7109375" style="5" customWidth="1"/>
    <col min="28" max="28" width="5.7109375" style="5" customWidth="1"/>
    <col min="29" max="29" width="3.140625" style="5" customWidth="1"/>
    <col min="30" max="30" width="6.85546875" style="5" customWidth="1"/>
    <col min="31" max="31" width="3.85546875" style="5" customWidth="1"/>
    <col min="32" max="32" width="7.5703125" style="5" customWidth="1"/>
    <col min="33" max="34" width="3.7109375" style="5" customWidth="1"/>
    <col min="35" max="35" width="3.42578125" style="5" customWidth="1"/>
    <col min="36" max="36" width="21" style="5" customWidth="1"/>
    <col min="37" max="16384" width="4.7109375" style="5"/>
  </cols>
  <sheetData>
    <row r="1" spans="1:38" ht="37.5" customHeight="1" x14ac:dyDescent="0.35">
      <c r="B1" s="642" t="s">
        <v>1896</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row>
    <row r="2" spans="1:38" ht="40.5" customHeight="1" x14ac:dyDescent="0.35">
      <c r="A2" s="3" t="s">
        <v>341</v>
      </c>
      <c r="B2" s="767" t="s">
        <v>523</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4"/>
      <c r="AL2" s="4"/>
    </row>
    <row r="3" spans="1:38" ht="27.75" customHeight="1" thickBot="1" x14ac:dyDescent="0.4">
      <c r="A3" s="3"/>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4"/>
      <c r="AL3" s="4"/>
    </row>
    <row r="4" spans="1:38" ht="24.95" customHeight="1" thickBot="1" x14ac:dyDescent="0.45">
      <c r="A4" s="4"/>
      <c r="B4" s="6" t="s">
        <v>403</v>
      </c>
      <c r="C4" s="770" t="s">
        <v>1981</v>
      </c>
      <c r="D4" s="770"/>
      <c r="E4" s="770"/>
      <c r="F4" s="770"/>
      <c r="G4" s="770"/>
      <c r="H4" s="770"/>
      <c r="I4" s="770"/>
      <c r="J4" s="770"/>
      <c r="K4" s="771"/>
      <c r="L4" s="7"/>
      <c r="M4" s="777" t="s">
        <v>376</v>
      </c>
      <c r="N4" s="778"/>
      <c r="O4" s="779"/>
      <c r="P4" s="755">
        <v>41440</v>
      </c>
      <c r="Q4" s="755"/>
      <c r="R4" s="755"/>
      <c r="S4" s="755">
        <v>41469</v>
      </c>
      <c r="T4" s="755"/>
      <c r="U4" s="755"/>
      <c r="V4" s="756"/>
      <c r="W4" s="4"/>
      <c r="X4" s="251">
        <f>DATE(YEAR((S4)),MONTH((S4))-1,DAY((S4)))</f>
        <v>41439</v>
      </c>
      <c r="Y4" s="4"/>
      <c r="Z4" s="4"/>
      <c r="AA4" s="4"/>
      <c r="AB4" s="4"/>
      <c r="AC4" s="4"/>
      <c r="AD4" s="711" t="s">
        <v>342</v>
      </c>
      <c r="AE4" s="712"/>
      <c r="AF4" s="712"/>
      <c r="AG4" s="712"/>
      <c r="AH4" s="716"/>
      <c r="AI4" s="709">
        <f ca="1">TODAY()-30</f>
        <v>42429</v>
      </c>
      <c r="AJ4" s="710"/>
      <c r="AK4" s="4"/>
      <c r="AL4" s="4"/>
    </row>
    <row r="5" spans="1:38" ht="60" customHeight="1" thickBot="1" x14ac:dyDescent="0.4">
      <c r="A5" s="4"/>
      <c r="B5" s="643" t="s">
        <v>1980</v>
      </c>
      <c r="C5" s="643"/>
      <c r="D5" s="643"/>
      <c r="E5" s="8"/>
      <c r="F5" s="644">
        <v>7.6790999999999998E-2</v>
      </c>
      <c r="G5" s="644"/>
      <c r="H5" s="644"/>
      <c r="I5" s="644"/>
      <c r="K5" s="752" t="s">
        <v>556</v>
      </c>
      <c r="L5" s="753"/>
      <c r="M5" s="753"/>
      <c r="N5" s="753"/>
      <c r="O5" s="753"/>
      <c r="P5" s="753"/>
      <c r="Q5" s="754"/>
      <c r="R5" s="254">
        <v>25</v>
      </c>
      <c r="S5" s="77"/>
      <c r="T5" s="77"/>
      <c r="U5" s="9"/>
      <c r="V5" s="4"/>
      <c r="W5" s="4"/>
      <c r="X5" s="4"/>
      <c r="Y5" s="4"/>
      <c r="Z5" s="4"/>
      <c r="AA5" s="4"/>
      <c r="AB5" s="4"/>
      <c r="AC5" s="4"/>
      <c r="AD5" s="711" t="s">
        <v>343</v>
      </c>
      <c r="AE5" s="712"/>
      <c r="AF5" s="712"/>
      <c r="AG5" s="712"/>
      <c r="AH5" s="713">
        <f ca="1">TODAY()</f>
        <v>42459</v>
      </c>
      <c r="AI5" s="714"/>
      <c r="AJ5" s="715"/>
      <c r="AK5" s="4"/>
      <c r="AL5" s="4"/>
    </row>
    <row r="6" spans="1:38" ht="42.75" customHeight="1" x14ac:dyDescent="0.35">
      <c r="A6" s="4"/>
      <c r="B6" s="650" t="s">
        <v>1979</v>
      </c>
      <c r="C6" s="650"/>
      <c r="D6" s="650"/>
      <c r="E6" s="78"/>
      <c r="F6" s="783">
        <v>7.3837E-2</v>
      </c>
      <c r="G6" s="783"/>
      <c r="H6" s="783"/>
      <c r="I6" s="783"/>
      <c r="K6" s="757" t="s">
        <v>389</v>
      </c>
      <c r="L6" s="758"/>
      <c r="M6" s="758"/>
      <c r="N6" s="759"/>
      <c r="O6" s="249">
        <v>0</v>
      </c>
      <c r="P6" s="7"/>
      <c r="Q6" s="760" t="s">
        <v>390</v>
      </c>
      <c r="R6" s="761"/>
      <c r="S6" s="762"/>
      <c r="T6" s="763"/>
      <c r="U6" s="736">
        <v>0</v>
      </c>
      <c r="V6" s="736"/>
      <c r="W6" s="4"/>
      <c r="X6" s="4"/>
      <c r="Y6" s="4"/>
      <c r="Z6" s="4"/>
      <c r="AA6" s="4"/>
      <c r="AB6" s="4"/>
      <c r="AC6" s="4"/>
      <c r="AK6" s="4"/>
      <c r="AL6" s="4"/>
    </row>
    <row r="7" spans="1:38" ht="24.95" customHeight="1" thickBot="1" x14ac:dyDescent="0.4">
      <c r="A7" s="4"/>
      <c r="B7" s="650" t="s">
        <v>358</v>
      </c>
      <c r="C7" s="650"/>
      <c r="D7" s="650"/>
      <c r="E7" s="78"/>
      <c r="F7" s="782">
        <v>2.435E-2</v>
      </c>
      <c r="G7" s="782"/>
      <c r="H7" s="782"/>
      <c r="I7" s="782"/>
      <c r="K7" s="743" t="s">
        <v>391</v>
      </c>
      <c r="L7" s="744"/>
      <c r="M7" s="744"/>
      <c r="N7" s="745"/>
      <c r="O7" s="248">
        <v>0</v>
      </c>
      <c r="P7" s="12"/>
      <c r="Q7" s="764" t="s">
        <v>392</v>
      </c>
      <c r="R7" s="765"/>
      <c r="S7" s="765"/>
      <c r="T7" s="766"/>
      <c r="U7" s="737">
        <v>0</v>
      </c>
      <c r="V7" s="737"/>
      <c r="W7" s="4"/>
      <c r="X7" s="4"/>
      <c r="Y7" s="4"/>
      <c r="Z7" s="4"/>
      <c r="AA7" s="4"/>
      <c r="AB7" s="4"/>
      <c r="AC7" s="4"/>
      <c r="AK7" s="4"/>
      <c r="AL7" s="4"/>
    </row>
    <row r="8" spans="1:38" ht="24.95" customHeight="1" thickBot="1" x14ac:dyDescent="0.4">
      <c r="A8" s="4"/>
      <c r="B8" s="650" t="s">
        <v>385</v>
      </c>
      <c r="C8" s="650"/>
      <c r="D8" s="650"/>
      <c r="E8" s="78"/>
      <c r="F8" s="781">
        <v>9500</v>
      </c>
      <c r="G8" s="781"/>
      <c r="H8" s="781"/>
      <c r="I8" s="781"/>
      <c r="K8" s="748" t="s">
        <v>388</v>
      </c>
      <c r="L8" s="749"/>
      <c r="M8" s="749"/>
      <c r="N8" s="750"/>
      <c r="O8" s="247">
        <f>IF(AND(O6&gt;O7),(O6-O7)-0,0)</f>
        <v>0</v>
      </c>
      <c r="P8" s="253"/>
      <c r="Q8" s="748" t="s">
        <v>388</v>
      </c>
      <c r="R8" s="749"/>
      <c r="S8" s="749"/>
      <c r="T8" s="749"/>
      <c r="U8" s="738">
        <f>IF(AND(U6&gt;U7),(U6-U7)-0,0)</f>
        <v>0</v>
      </c>
      <c r="V8" s="739"/>
      <c r="W8" s="4"/>
      <c r="X8" s="4"/>
      <c r="Y8" s="4"/>
      <c r="Z8" s="4"/>
      <c r="AA8" s="4"/>
      <c r="AB8" s="4"/>
      <c r="AC8" s="4"/>
      <c r="AD8" s="10"/>
      <c r="AE8" s="10"/>
      <c r="AF8" s="10"/>
      <c r="AG8" s="10"/>
      <c r="AH8" s="11"/>
      <c r="AI8" s="11"/>
      <c r="AJ8" s="11"/>
      <c r="AK8" s="4"/>
      <c r="AL8" s="4"/>
    </row>
    <row r="9" spans="1:38" ht="24.95" customHeight="1" x14ac:dyDescent="0.35">
      <c r="A9" s="4"/>
      <c r="B9" s="650" t="s">
        <v>386</v>
      </c>
      <c r="C9" s="650"/>
      <c r="D9" s="650"/>
      <c r="E9" s="78"/>
      <c r="F9" s="111">
        <v>4</v>
      </c>
      <c r="G9" s="349">
        <v>1</v>
      </c>
      <c r="H9" s="96">
        <f>IF(ISBLANK($F$6),"",HLOOKUP(G9,$M$41:$V$56,F9+1))</f>
        <v>915</v>
      </c>
      <c r="I9" s="246">
        <v>915</v>
      </c>
      <c r="K9" s="740" t="s">
        <v>394</v>
      </c>
      <c r="L9" s="741"/>
      <c r="M9" s="741"/>
      <c r="N9" s="742"/>
      <c r="O9" s="249">
        <v>0</v>
      </c>
      <c r="P9" s="7"/>
      <c r="Q9" s="81"/>
      <c r="R9" s="82"/>
      <c r="S9" s="82"/>
      <c r="T9" s="82"/>
      <c r="U9" s="82"/>
      <c r="V9" s="83"/>
      <c r="W9" s="4"/>
      <c r="X9" s="4"/>
      <c r="Y9" s="4"/>
      <c r="Z9" s="4"/>
      <c r="AA9" s="4"/>
      <c r="AB9" s="4"/>
      <c r="AC9" s="4"/>
      <c r="AD9" s="10"/>
      <c r="AE9" s="10"/>
      <c r="AF9" s="10"/>
      <c r="AG9" s="10"/>
      <c r="AH9" s="11"/>
      <c r="AI9" s="11"/>
      <c r="AJ9" s="11"/>
      <c r="AK9" s="4"/>
      <c r="AL9" s="4"/>
    </row>
    <row r="10" spans="1:38" ht="24.95" customHeight="1" thickBot="1" x14ac:dyDescent="0.4">
      <c r="A10" s="4"/>
      <c r="B10" s="650" t="s">
        <v>387</v>
      </c>
      <c r="C10" s="650"/>
      <c r="D10" s="650"/>
      <c r="E10" s="88"/>
      <c r="F10" s="784">
        <v>800</v>
      </c>
      <c r="G10" s="784"/>
      <c r="H10" s="784"/>
      <c r="I10" s="784"/>
      <c r="J10" s="84"/>
      <c r="K10" s="743" t="s">
        <v>393</v>
      </c>
      <c r="L10" s="744"/>
      <c r="M10" s="744"/>
      <c r="N10" s="745"/>
      <c r="O10" s="250">
        <v>0</v>
      </c>
      <c r="P10" s="81"/>
      <c r="Q10" s="81"/>
      <c r="R10" s="82"/>
      <c r="S10" s="82"/>
      <c r="T10" s="82"/>
      <c r="U10" s="82"/>
      <c r="V10" s="83"/>
      <c r="W10" s="4"/>
      <c r="X10" s="4"/>
      <c r="Y10" s="4"/>
      <c r="Z10" s="4"/>
      <c r="AA10" s="4"/>
      <c r="AB10" s="4"/>
      <c r="AC10" s="4"/>
      <c r="AD10" s="10"/>
      <c r="AE10" s="10"/>
      <c r="AF10" s="10"/>
      <c r="AG10" s="10"/>
      <c r="AH10" s="11"/>
      <c r="AI10" s="11"/>
      <c r="AJ10" s="11"/>
      <c r="AK10" s="4"/>
      <c r="AL10" s="4"/>
    </row>
    <row r="11" spans="1:38" ht="24.95" customHeight="1" thickBot="1" x14ac:dyDescent="0.4">
      <c r="A11" s="4"/>
      <c r="B11" s="650" t="s">
        <v>395</v>
      </c>
      <c r="C11" s="650"/>
      <c r="D11" s="650"/>
      <c r="E11" s="84"/>
      <c r="F11" s="746">
        <v>0.15</v>
      </c>
      <c r="G11" s="746"/>
      <c r="H11" s="88"/>
      <c r="I11" s="88"/>
      <c r="J11" s="84"/>
      <c r="K11" s="748" t="s">
        <v>388</v>
      </c>
      <c r="L11" s="749"/>
      <c r="M11" s="749"/>
      <c r="N11" s="750"/>
      <c r="O11" s="247">
        <f>IF(AND(O9&gt;O10),(O9-O10)-0,0)</f>
        <v>0</v>
      </c>
      <c r="P11" s="252"/>
      <c r="Q11" s="81"/>
      <c r="R11" s="82"/>
      <c r="S11" s="82"/>
      <c r="T11" s="84"/>
      <c r="U11" s="85"/>
      <c r="V11" s="85"/>
      <c r="W11" s="55"/>
      <c r="X11" s="28"/>
      <c r="Y11" s="4"/>
      <c r="Z11" s="4"/>
      <c r="AA11" s="4"/>
      <c r="AB11" s="4"/>
      <c r="AC11" s="4"/>
      <c r="AD11" s="10"/>
      <c r="AE11" s="10"/>
      <c r="AF11" s="10"/>
      <c r="AG11" s="10"/>
      <c r="AH11" s="11"/>
      <c r="AI11" s="11"/>
      <c r="AJ11" s="11"/>
      <c r="AK11" s="4"/>
      <c r="AL11" s="4"/>
    </row>
    <row r="12" spans="1:38" ht="24.95" customHeight="1" x14ac:dyDescent="0.35">
      <c r="A12" s="4"/>
      <c r="B12" s="651" t="s">
        <v>396</v>
      </c>
      <c r="C12" s="651"/>
      <c r="D12" s="651"/>
      <c r="E12" s="84"/>
      <c r="F12" s="747">
        <v>0.75900000000000001</v>
      </c>
      <c r="G12" s="747"/>
      <c r="H12" s="88"/>
      <c r="I12" s="88"/>
      <c r="J12" s="88"/>
      <c r="K12" s="89"/>
      <c r="L12" s="90"/>
      <c r="M12" s="90"/>
      <c r="N12" s="90"/>
      <c r="O12" s="90"/>
      <c r="P12" s="90"/>
      <c r="Q12" s="86"/>
      <c r="R12" s="87"/>
      <c r="S12" s="87"/>
      <c r="T12" s="87"/>
      <c r="U12" s="87"/>
      <c r="V12" s="83"/>
      <c r="W12" s="4"/>
      <c r="X12" s="4"/>
      <c r="Y12" s="4"/>
      <c r="Z12" s="4"/>
      <c r="AA12" s="4"/>
      <c r="AB12" s="4"/>
      <c r="AC12" s="4"/>
      <c r="AD12" s="10"/>
      <c r="AE12" s="10"/>
      <c r="AF12" s="10"/>
      <c r="AG12" s="10"/>
      <c r="AH12" s="11"/>
      <c r="AI12" s="11"/>
      <c r="AJ12" s="11"/>
      <c r="AK12" s="4"/>
      <c r="AL12" s="4"/>
    </row>
    <row r="13" spans="1:38" ht="24.95" customHeight="1" thickBot="1" x14ac:dyDescent="0.4">
      <c r="A13" s="4"/>
      <c r="B13" s="751" t="s">
        <v>521</v>
      </c>
      <c r="C13" s="751"/>
      <c r="D13" s="751"/>
      <c r="E13" s="751"/>
      <c r="F13" s="751"/>
      <c r="G13" s="751"/>
      <c r="H13" s="751"/>
      <c r="I13" s="751"/>
      <c r="J13" s="375">
        <v>3</v>
      </c>
      <c r="K13" s="89"/>
      <c r="L13" s="90"/>
      <c r="M13" s="90"/>
      <c r="N13" s="90"/>
      <c r="O13" s="90"/>
      <c r="P13" s="90"/>
      <c r="Q13" s="86"/>
      <c r="R13" s="87"/>
      <c r="S13" s="87"/>
      <c r="T13" s="87"/>
      <c r="U13" s="87"/>
      <c r="V13" s="83"/>
      <c r="W13" s="4"/>
      <c r="X13" s="4"/>
      <c r="Y13" s="4"/>
      <c r="Z13" s="4"/>
      <c r="AA13" s="4"/>
      <c r="AB13" s="4"/>
      <c r="AC13" s="4"/>
      <c r="AD13" s="10"/>
      <c r="AE13" s="10"/>
      <c r="AF13" s="10"/>
      <c r="AG13" s="10"/>
      <c r="AH13" s="11"/>
      <c r="AI13" s="11"/>
      <c r="AJ13" s="11"/>
      <c r="AK13" s="4"/>
      <c r="AL13" s="4"/>
    </row>
    <row r="14" spans="1:38" s="80" customFormat="1" ht="37.5" customHeight="1" x14ac:dyDescent="0.2">
      <c r="A14" s="678" t="s">
        <v>344</v>
      </c>
      <c r="B14" s="684" t="s">
        <v>345</v>
      </c>
      <c r="C14" s="684"/>
      <c r="D14" s="684"/>
      <c r="E14" s="684"/>
      <c r="F14" s="684"/>
      <c r="G14" s="684"/>
      <c r="H14" s="684"/>
      <c r="I14" s="684"/>
      <c r="J14" s="684"/>
      <c r="K14" s="684" t="s">
        <v>401</v>
      </c>
      <c r="L14" s="684"/>
      <c r="M14" s="684"/>
      <c r="N14" s="684"/>
      <c r="O14" s="684"/>
      <c r="P14" s="684"/>
      <c r="Q14" s="684"/>
      <c r="R14" s="684"/>
      <c r="S14" s="684"/>
      <c r="T14" s="684" t="s">
        <v>346</v>
      </c>
      <c r="U14" s="684"/>
      <c r="V14" s="684"/>
      <c r="W14" s="684"/>
      <c r="X14" s="684"/>
      <c r="Y14" s="684"/>
      <c r="Z14" s="684"/>
      <c r="AA14" s="684"/>
      <c r="AB14" s="662" t="s">
        <v>347</v>
      </c>
      <c r="AC14" s="662"/>
      <c r="AD14" s="663"/>
      <c r="AE14" s="726" t="s">
        <v>348</v>
      </c>
      <c r="AF14" s="727"/>
      <c r="AG14" s="717" t="s">
        <v>349</v>
      </c>
      <c r="AH14" s="718"/>
      <c r="AI14" s="718"/>
      <c r="AJ14" s="719"/>
      <c r="AK14" s="79"/>
      <c r="AL14" s="79"/>
    </row>
    <row r="15" spans="1:38" s="95" customFormat="1" ht="30" customHeight="1" thickBot="1" x14ac:dyDescent="0.25">
      <c r="A15" s="679"/>
      <c r="B15" s="670" t="s">
        <v>350</v>
      </c>
      <c r="C15" s="664" t="s">
        <v>351</v>
      </c>
      <c r="D15" s="675"/>
      <c r="E15" s="786" t="s">
        <v>352</v>
      </c>
      <c r="F15" s="787"/>
      <c r="G15" s="787"/>
      <c r="H15" s="787"/>
      <c r="I15" s="788"/>
      <c r="J15" s="681" t="s">
        <v>353</v>
      </c>
      <c r="K15" s="734" t="s">
        <v>354</v>
      </c>
      <c r="L15" s="734" t="s">
        <v>377</v>
      </c>
      <c r="M15" s="670" t="s">
        <v>355</v>
      </c>
      <c r="N15" s="670" t="s">
        <v>356</v>
      </c>
      <c r="O15" s="657" t="s">
        <v>357</v>
      </c>
      <c r="P15" s="657" t="s">
        <v>375</v>
      </c>
      <c r="Q15" s="659" t="s">
        <v>359</v>
      </c>
      <c r="R15" s="674" t="s">
        <v>360</v>
      </c>
      <c r="S15" s="675"/>
      <c r="T15" s="664" t="s">
        <v>361</v>
      </c>
      <c r="U15" s="666"/>
      <c r="V15" s="664" t="s">
        <v>362</v>
      </c>
      <c r="W15" s="666"/>
      <c r="X15" s="674" t="s">
        <v>363</v>
      </c>
      <c r="Y15" s="675"/>
      <c r="Z15" s="664" t="s">
        <v>364</v>
      </c>
      <c r="AA15" s="666"/>
      <c r="AB15" s="664"/>
      <c r="AC15" s="665"/>
      <c r="AD15" s="666"/>
      <c r="AE15" s="728"/>
      <c r="AF15" s="729"/>
      <c r="AG15" s="720"/>
      <c r="AH15" s="721"/>
      <c r="AI15" s="721"/>
      <c r="AJ15" s="722"/>
      <c r="AK15" s="94"/>
      <c r="AL15" s="94"/>
    </row>
    <row r="16" spans="1:38" s="95" customFormat="1" ht="28.5" customHeight="1" thickBot="1" x14ac:dyDescent="0.25">
      <c r="A16" s="679"/>
      <c r="B16" s="670"/>
      <c r="C16" s="674"/>
      <c r="D16" s="675"/>
      <c r="E16" s="674"/>
      <c r="F16" s="789"/>
      <c r="G16" s="789"/>
      <c r="H16" s="789"/>
      <c r="I16" s="675"/>
      <c r="J16" s="682"/>
      <c r="K16" s="735"/>
      <c r="L16" s="735"/>
      <c r="M16" s="670"/>
      <c r="N16" s="670"/>
      <c r="O16" s="658"/>
      <c r="P16" s="658"/>
      <c r="Q16" s="659"/>
      <c r="R16" s="674"/>
      <c r="S16" s="675"/>
      <c r="T16" s="664"/>
      <c r="U16" s="666"/>
      <c r="V16" s="664"/>
      <c r="W16" s="666"/>
      <c r="X16" s="674"/>
      <c r="Y16" s="675"/>
      <c r="Z16" s="664"/>
      <c r="AA16" s="666"/>
      <c r="AB16" s="664"/>
      <c r="AC16" s="665"/>
      <c r="AD16" s="666"/>
      <c r="AE16" s="728"/>
      <c r="AF16" s="729"/>
      <c r="AG16" s="720"/>
      <c r="AH16" s="721"/>
      <c r="AI16" s="721"/>
      <c r="AJ16" s="722"/>
      <c r="AK16" s="94"/>
      <c r="AL16" s="94"/>
    </row>
    <row r="17" spans="1:38" s="95" customFormat="1" ht="46.5" customHeight="1" thickBot="1" x14ac:dyDescent="0.25">
      <c r="A17" s="680"/>
      <c r="B17" s="657"/>
      <c r="C17" s="676"/>
      <c r="D17" s="677"/>
      <c r="E17" s="676"/>
      <c r="F17" s="790"/>
      <c r="G17" s="790"/>
      <c r="H17" s="790"/>
      <c r="I17" s="677"/>
      <c r="J17" s="683"/>
      <c r="K17" s="735"/>
      <c r="L17" s="735"/>
      <c r="M17" s="657"/>
      <c r="N17" s="657"/>
      <c r="O17" s="658"/>
      <c r="P17" s="658"/>
      <c r="Q17" s="660"/>
      <c r="R17" s="676"/>
      <c r="S17" s="677"/>
      <c r="T17" s="676"/>
      <c r="U17" s="677"/>
      <c r="V17" s="667"/>
      <c r="W17" s="669"/>
      <c r="X17" s="676"/>
      <c r="Y17" s="677"/>
      <c r="Z17" s="676"/>
      <c r="AA17" s="677"/>
      <c r="AB17" s="667"/>
      <c r="AC17" s="668"/>
      <c r="AD17" s="669"/>
      <c r="AE17" s="730"/>
      <c r="AF17" s="731"/>
      <c r="AG17" s="723"/>
      <c r="AH17" s="724"/>
      <c r="AI17" s="724"/>
      <c r="AJ17" s="725"/>
      <c r="AK17" s="94"/>
      <c r="AL17" s="94"/>
    </row>
    <row r="18" spans="1:38" s="17" customFormat="1" ht="33.75" customHeight="1" thickBot="1" x14ac:dyDescent="0.4">
      <c r="A18" s="54">
        <v>1</v>
      </c>
      <c r="B18" s="110" t="s">
        <v>1982</v>
      </c>
      <c r="C18" s="732" t="s">
        <v>1983</v>
      </c>
      <c r="D18" s="733"/>
      <c r="E18" s="732" t="s">
        <v>1984</v>
      </c>
      <c r="F18" s="785"/>
      <c r="G18" s="785"/>
      <c r="H18" s="785"/>
      <c r="I18" s="733"/>
      <c r="J18" s="371">
        <f>F9</f>
        <v>4</v>
      </c>
      <c r="K18" s="372">
        <f>(($S$4-$P$4+1))-R5</f>
        <v>5</v>
      </c>
      <c r="L18" s="372">
        <f>SUM($S$4-$X$4)</f>
        <v>30</v>
      </c>
      <c r="M18" s="108">
        <f>((($F$6*$I$9)/J13)/L18*K18)</f>
        <v>3.75</v>
      </c>
      <c r="N18" s="108">
        <f>((($F$6*$F$10)/J13)/L18*K18)</f>
        <v>3.28</v>
      </c>
      <c r="O18" s="108">
        <f>((($F$8*$F$6)*$O$8%)/L18*K18)</f>
        <v>0</v>
      </c>
      <c r="P18" s="107">
        <f>((($F$8*$F$6)*$O$11%)/L18*K18)</f>
        <v>0</v>
      </c>
      <c r="Q18" s="107">
        <f>(($F$7*$U$8)/L18*K18)</f>
        <v>0</v>
      </c>
      <c r="R18" s="653">
        <f>Q18+O18+N18+M18+P18</f>
        <v>7.03</v>
      </c>
      <c r="S18" s="654"/>
      <c r="T18" s="653">
        <f>((Q18+N18+M18)*$F$11)</f>
        <v>1.05</v>
      </c>
      <c r="U18" s="654"/>
      <c r="V18" s="653">
        <f>((Q18+O18+N18+M18+P18)*$F$12%)</f>
        <v>0.05</v>
      </c>
      <c r="W18" s="654"/>
      <c r="X18" s="694"/>
      <c r="Y18" s="695"/>
      <c r="Z18" s="653">
        <f>V18+T18+X18</f>
        <v>1.1000000000000001</v>
      </c>
      <c r="AA18" s="654"/>
      <c r="AB18" s="671">
        <f>R18-Z18</f>
        <v>5.93</v>
      </c>
      <c r="AC18" s="672"/>
      <c r="AD18" s="673"/>
      <c r="AE18" s="698"/>
      <c r="AF18" s="699"/>
      <c r="AG18" s="685"/>
      <c r="AH18" s="686"/>
      <c r="AI18" s="686"/>
      <c r="AJ18" s="687"/>
      <c r="AK18" s="16"/>
      <c r="AL18" s="16"/>
    </row>
    <row r="19" spans="1:38" s="17" customFormat="1" ht="33.75" customHeight="1" thickBot="1" x14ac:dyDescent="0.3">
      <c r="A19" s="13"/>
      <c r="B19" s="645" t="s">
        <v>522</v>
      </c>
      <c r="C19" s="646"/>
      <c r="D19" s="646"/>
      <c r="E19" s="646"/>
      <c r="F19" s="646"/>
      <c r="G19" s="646"/>
      <c r="H19" s="646"/>
      <c r="I19" s="647"/>
      <c r="J19" s="371">
        <f>F9</f>
        <v>4</v>
      </c>
      <c r="K19" s="373">
        <v>0</v>
      </c>
      <c r="L19" s="374">
        <f>SUM($S$4-$X$4)</f>
        <v>30</v>
      </c>
      <c r="M19" s="108">
        <f>(((($F$5-$F$6)*$I$9)/J13)/L19*K19)</f>
        <v>0</v>
      </c>
      <c r="N19" s="108">
        <f>(((($F$5-$F$6)*$F$10)/J13)/L19*K19)</f>
        <v>0</v>
      </c>
      <c r="O19" s="108">
        <f>((($F$8*($F$5-$F$6))*$O$8%)/L19*K19)</f>
        <v>0</v>
      </c>
      <c r="P19" s="107">
        <f>((($F$8*($F$5-$F$6))*$O$11%)/L19*K19)</f>
        <v>0</v>
      </c>
      <c r="Q19" s="107">
        <f>(($F$7*$U$8)/L19*K19)</f>
        <v>0</v>
      </c>
      <c r="R19" s="653">
        <f>Q19+O19+N19+M19+P19</f>
        <v>0</v>
      </c>
      <c r="S19" s="654"/>
      <c r="T19" s="653">
        <f>((Q19+N19+M19)*$F$11)</f>
        <v>0</v>
      </c>
      <c r="U19" s="654"/>
      <c r="V19" s="653">
        <f>((Q19+O19+N19+M19+P19)*$F$12%)</f>
        <v>0</v>
      </c>
      <c r="W19" s="654"/>
      <c r="X19" s="694"/>
      <c r="Y19" s="695"/>
      <c r="Z19" s="653">
        <f>V19+T19+X19</f>
        <v>0</v>
      </c>
      <c r="AA19" s="654"/>
      <c r="AB19" s="671">
        <f>R19-Z19</f>
        <v>0</v>
      </c>
      <c r="AC19" s="672"/>
      <c r="AD19" s="673"/>
      <c r="AE19" s="698"/>
      <c r="AF19" s="699"/>
      <c r="AG19" s="772" t="s">
        <v>520</v>
      </c>
      <c r="AH19" s="773"/>
      <c r="AI19" s="773"/>
      <c r="AJ19" s="774"/>
      <c r="AK19" s="16"/>
      <c r="AL19" s="16"/>
    </row>
    <row r="20" spans="1:38" s="23" customFormat="1" ht="8.25" customHeight="1" thickBot="1" x14ac:dyDescent="0.4">
      <c r="A20" s="18"/>
      <c r="B20" s="19"/>
      <c r="C20" s="19"/>
      <c r="D20" s="19"/>
      <c r="E20" s="19"/>
      <c r="F20" s="19"/>
      <c r="G20" s="19"/>
      <c r="H20" s="19"/>
      <c r="I20" s="19"/>
      <c r="J20" s="20"/>
      <c r="K20" s="21"/>
      <c r="L20" s="21"/>
      <c r="M20" s="103"/>
      <c r="N20" s="104"/>
      <c r="O20" s="97"/>
      <c r="P20" s="98"/>
      <c r="Q20" s="105"/>
      <c r="R20" s="106"/>
      <c r="S20" s="99"/>
      <c r="T20" s="98"/>
      <c r="U20" s="99"/>
      <c r="V20" s="98"/>
      <c r="W20" s="99"/>
      <c r="X20" s="434"/>
      <c r="Y20" s="435"/>
      <c r="Z20" s="98"/>
      <c r="AA20" s="99"/>
      <c r="AB20" s="100"/>
      <c r="AC20" s="101"/>
      <c r="AD20" s="102"/>
      <c r="AE20" s="14"/>
      <c r="AF20" s="15"/>
      <c r="AG20" s="14"/>
      <c r="AH20" s="2"/>
      <c r="AI20" s="2"/>
      <c r="AJ20" s="15"/>
      <c r="AK20" s="22"/>
      <c r="AL20" s="22"/>
    </row>
    <row r="21" spans="1:38" s="370" customFormat="1" ht="41.25" customHeight="1" thickBot="1" x14ac:dyDescent="0.25">
      <c r="A21" s="24" t="s">
        <v>365</v>
      </c>
      <c r="B21" s="25"/>
      <c r="C21" s="25"/>
      <c r="D21" s="25"/>
      <c r="E21" s="25"/>
      <c r="F21" s="25"/>
      <c r="G21" s="25"/>
      <c r="H21" s="25"/>
      <c r="I21" s="25"/>
      <c r="J21" s="25"/>
      <c r="K21" s="25"/>
      <c r="L21" s="25"/>
      <c r="M21" s="107">
        <f>SUM(M18:M19)</f>
        <v>3.75</v>
      </c>
      <c r="N21" s="108">
        <f>SUM(N18:N19)</f>
        <v>3.28</v>
      </c>
      <c r="O21" s="108">
        <f>SUM(O18:O19)</f>
        <v>0</v>
      </c>
      <c r="P21" s="108">
        <f>SUM(P18:P19)</f>
        <v>0</v>
      </c>
      <c r="Q21" s="108">
        <f>SUM(Q18:Q19)</f>
        <v>0</v>
      </c>
      <c r="R21" s="656">
        <f>SUM(R18:S19)</f>
        <v>7.03</v>
      </c>
      <c r="S21" s="654"/>
      <c r="T21" s="653">
        <f>SUM(T18:U19)</f>
        <v>1.05</v>
      </c>
      <c r="U21" s="654"/>
      <c r="V21" s="653">
        <f>SUM(V18:W19)</f>
        <v>0.05</v>
      </c>
      <c r="W21" s="654"/>
      <c r="X21" s="653">
        <f>SUM(X18:Y19)</f>
        <v>0</v>
      </c>
      <c r="Y21" s="654"/>
      <c r="Z21" s="653">
        <f>SUM(Z18:AA19)</f>
        <v>1.1000000000000001</v>
      </c>
      <c r="AA21" s="700"/>
      <c r="AB21" s="671">
        <f>SUM(AB18:AD19)</f>
        <v>5.93</v>
      </c>
      <c r="AC21" s="688"/>
      <c r="AD21" s="689"/>
      <c r="AE21" s="691"/>
      <c r="AF21" s="693"/>
      <c r="AG21" s="691"/>
      <c r="AH21" s="692"/>
      <c r="AI21" s="692"/>
      <c r="AJ21" s="693"/>
      <c r="AK21" s="369"/>
      <c r="AL21" s="369"/>
    </row>
    <row r="22" spans="1:38" x14ac:dyDescent="0.35">
      <c r="A22" s="26"/>
      <c r="B22" s="27"/>
      <c r="C22" s="27"/>
      <c r="D22" s="27"/>
      <c r="E22" s="27"/>
      <c r="F22" s="27"/>
      <c r="G22" s="27"/>
      <c r="H22" s="27"/>
      <c r="I22" s="27"/>
      <c r="J22" s="27"/>
      <c r="K22" s="27"/>
      <c r="L22" s="27"/>
      <c r="M22" s="28"/>
      <c r="N22" s="28"/>
      <c r="O22" s="28"/>
      <c r="P22" s="28"/>
      <c r="Q22" s="28"/>
      <c r="R22" s="27"/>
      <c r="S22" s="27"/>
      <c r="T22" s="27"/>
      <c r="U22" s="27"/>
      <c r="V22" s="27"/>
      <c r="W22" s="27"/>
      <c r="X22" s="27"/>
      <c r="Y22" s="27"/>
      <c r="Z22" s="27"/>
      <c r="AA22" s="27"/>
      <c r="AB22" s="27"/>
      <c r="AC22" s="27"/>
      <c r="AD22" s="27"/>
      <c r="AE22" s="27"/>
      <c r="AF22" s="27"/>
      <c r="AG22" s="27"/>
      <c r="AH22" s="27"/>
      <c r="AI22" s="27"/>
      <c r="AJ22" s="29"/>
      <c r="AK22" s="4"/>
      <c r="AL22" s="4"/>
    </row>
    <row r="23" spans="1:38" ht="20.100000000000001" customHeight="1" x14ac:dyDescent="0.35">
      <c r="A23" s="30"/>
      <c r="B23" s="109">
        <f>F9</f>
        <v>4</v>
      </c>
      <c r="C23" s="791" t="s">
        <v>402</v>
      </c>
      <c r="D23" s="791"/>
      <c r="E23" s="791"/>
      <c r="F23" s="791"/>
      <c r="G23" s="791"/>
      <c r="H23" s="791"/>
      <c r="I23" s="791"/>
      <c r="J23" s="791"/>
      <c r="K23" s="791"/>
      <c r="L23" s="791"/>
      <c r="M23" s="792" t="str">
        <f>A55</f>
        <v>// YALNIZ-- Yedi  Türk Lira, Dört   Kuruş//</v>
      </c>
      <c r="N23" s="792"/>
      <c r="O23" s="792"/>
      <c r="P23" s="792"/>
      <c r="Q23" s="792"/>
      <c r="R23" s="792"/>
      <c r="S23" s="792"/>
      <c r="T23" s="792"/>
      <c r="U23" s="792"/>
      <c r="V23" s="776" t="s">
        <v>378</v>
      </c>
      <c r="W23" s="776"/>
      <c r="X23" s="776"/>
      <c r="Y23" s="776"/>
      <c r="Z23" s="776"/>
      <c r="AA23" s="776"/>
      <c r="AB23" s="776"/>
      <c r="AC23" s="776"/>
      <c r="AD23" s="775">
        <f ca="1">TODAY()</f>
        <v>42459</v>
      </c>
      <c r="AE23" s="775"/>
      <c r="AF23" s="775"/>
      <c r="AG23" s="28"/>
      <c r="AH23" s="28"/>
      <c r="AI23" s="28"/>
      <c r="AJ23" s="36"/>
      <c r="AK23" s="4"/>
      <c r="AL23" s="4"/>
    </row>
    <row r="24" spans="1:38" ht="20.100000000000001" customHeight="1" x14ac:dyDescent="0.35">
      <c r="A24" s="30"/>
      <c r="B24" s="31"/>
      <c r="C24" s="32"/>
      <c r="D24" s="33"/>
      <c r="E24" s="34"/>
      <c r="F24" s="34"/>
      <c r="G24" s="34"/>
      <c r="H24" s="34"/>
      <c r="I24" s="34"/>
      <c r="J24" s="34"/>
      <c r="K24" s="34"/>
      <c r="L24" s="34"/>
      <c r="M24" s="34"/>
      <c r="N24" s="34"/>
      <c r="O24" s="34"/>
      <c r="P24" s="34"/>
      <c r="Q24" s="34"/>
      <c r="R24" s="34"/>
      <c r="S24" s="34"/>
      <c r="T24" s="33"/>
      <c r="U24" s="31"/>
      <c r="V24" s="31"/>
      <c r="W24" s="35"/>
      <c r="X24" s="53"/>
      <c r="Y24" s="53"/>
      <c r="Z24" s="53"/>
      <c r="AA24" s="53"/>
      <c r="AB24" s="53"/>
      <c r="AC24" s="53"/>
      <c r="AD24" s="28"/>
      <c r="AE24" s="28"/>
      <c r="AF24" s="28"/>
      <c r="AG24" s="28"/>
      <c r="AH24" s="28"/>
      <c r="AI24" s="28"/>
      <c r="AJ24" s="36"/>
      <c r="AK24" s="4"/>
      <c r="AL24" s="4"/>
    </row>
    <row r="25" spans="1:38" ht="20.100000000000001" customHeight="1" x14ac:dyDescent="0.35">
      <c r="A25" s="30"/>
      <c r="B25" s="31"/>
      <c r="C25" s="32"/>
      <c r="D25" s="33"/>
      <c r="E25" s="34"/>
      <c r="F25" s="34"/>
      <c r="G25" s="34"/>
      <c r="H25" s="34"/>
      <c r="I25" s="34"/>
      <c r="J25" s="34"/>
      <c r="K25" s="34"/>
      <c r="L25" s="34"/>
      <c r="M25" s="34"/>
      <c r="N25" s="34"/>
      <c r="O25" s="34"/>
      <c r="P25" s="34"/>
      <c r="Q25" s="34"/>
      <c r="R25" s="34"/>
      <c r="S25" s="34"/>
      <c r="T25" s="33"/>
      <c r="U25" s="31"/>
      <c r="V25" s="31"/>
      <c r="W25" s="35"/>
      <c r="X25" s="53"/>
      <c r="Y25" s="53"/>
      <c r="Z25" s="53"/>
      <c r="AA25" s="53"/>
      <c r="AB25" s="53"/>
      <c r="AC25" s="53"/>
      <c r="AD25" s="28"/>
      <c r="AE25" s="28"/>
      <c r="AF25" s="28"/>
      <c r="AG25" s="28"/>
      <c r="AH25" s="28"/>
      <c r="AI25" s="28"/>
      <c r="AJ25" s="36"/>
      <c r="AK25" s="4"/>
      <c r="AL25" s="4"/>
    </row>
    <row r="26" spans="1:38" ht="24.95" customHeight="1" x14ac:dyDescent="0.35">
      <c r="A26" s="37"/>
      <c r="B26" s="28"/>
      <c r="C26" s="28"/>
      <c r="D26" s="28"/>
      <c r="E26" s="28"/>
      <c r="F26" s="28"/>
      <c r="G26" s="28"/>
      <c r="H26" s="28"/>
      <c r="I26" s="28"/>
      <c r="J26" s="28"/>
      <c r="K26" s="661" t="s">
        <v>366</v>
      </c>
      <c r="L26" s="661"/>
      <c r="M26" s="661"/>
      <c r="N26" s="661"/>
      <c r="O26" s="661"/>
      <c r="P26" s="661"/>
      <c r="Q26" s="661"/>
      <c r="R26" s="661"/>
      <c r="S26" s="4"/>
      <c r="T26" s="4"/>
      <c r="U26" s="4"/>
      <c r="V26" s="28"/>
      <c r="W26" s="28"/>
      <c r="X26" s="661" t="s">
        <v>367</v>
      </c>
      <c r="Y26" s="661"/>
      <c r="Z26" s="661"/>
      <c r="AA26" s="661"/>
      <c r="AB26" s="661"/>
      <c r="AC26" s="661"/>
      <c r="AD26" s="28"/>
      <c r="AE26" s="28"/>
      <c r="AF26" s="28"/>
      <c r="AG26" s="28"/>
      <c r="AH26" s="28"/>
      <c r="AI26" s="28"/>
      <c r="AJ26" s="36"/>
      <c r="AK26" s="4"/>
      <c r="AL26" s="4"/>
    </row>
    <row r="27" spans="1:38" x14ac:dyDescent="0.35">
      <c r="A27" s="37"/>
      <c r="B27" s="652" t="s">
        <v>373</v>
      </c>
      <c r="C27" s="652"/>
      <c r="D27" s="652"/>
      <c r="E27" s="28"/>
      <c r="F27" s="28"/>
      <c r="G27" s="28"/>
      <c r="H27" s="28"/>
      <c r="I27" s="28"/>
      <c r="J27" s="28"/>
      <c r="K27" s="655" t="s">
        <v>368</v>
      </c>
      <c r="L27" s="655"/>
      <c r="M27" s="655"/>
      <c r="N27" s="655"/>
      <c r="O27" s="655"/>
      <c r="P27" s="655"/>
      <c r="Q27" s="655"/>
      <c r="R27" s="655"/>
      <c r="S27" s="4"/>
      <c r="T27" s="4"/>
      <c r="U27" s="4"/>
      <c r="V27" s="28"/>
      <c r="W27" s="28"/>
      <c r="X27" s="28"/>
      <c r="Y27" s="28"/>
      <c r="Z27" s="28"/>
      <c r="AA27" s="28"/>
      <c r="AB27" s="28"/>
      <c r="AC27" s="28"/>
      <c r="AD27" s="28"/>
      <c r="AE27" s="28"/>
      <c r="AF27" s="28"/>
      <c r="AG27" s="28"/>
      <c r="AH27" s="28"/>
      <c r="AI27" s="28"/>
      <c r="AJ27" s="36"/>
      <c r="AK27" s="4"/>
      <c r="AL27" s="4"/>
    </row>
    <row r="28" spans="1:38" x14ac:dyDescent="0.35">
      <c r="A28" s="37"/>
      <c r="B28" s="39" t="s">
        <v>371</v>
      </c>
      <c r="C28" s="768">
        <f>M21+N21</f>
        <v>7.03</v>
      </c>
      <c r="D28" s="769"/>
      <c r="E28" s="28"/>
      <c r="F28" s="28"/>
      <c r="G28" s="28"/>
      <c r="H28" s="28"/>
      <c r="I28" s="28"/>
      <c r="J28" s="28"/>
      <c r="K28" s="1"/>
      <c r="L28" s="1"/>
      <c r="M28" s="1"/>
      <c r="N28" s="1"/>
      <c r="O28" s="1"/>
      <c r="P28" s="1"/>
      <c r="Q28" s="1"/>
      <c r="R28" s="1"/>
      <c r="S28" s="4"/>
      <c r="T28" s="4"/>
      <c r="U28" s="4"/>
      <c r="V28" s="28"/>
      <c r="W28" s="28"/>
      <c r="X28" s="28"/>
      <c r="Y28" s="28"/>
      <c r="Z28" s="28"/>
      <c r="AA28" s="28"/>
      <c r="AB28" s="28"/>
      <c r="AC28" s="28"/>
      <c r="AD28" s="28"/>
      <c r="AE28" s="28"/>
      <c r="AF28" s="28"/>
      <c r="AG28" s="28"/>
      <c r="AH28" s="28"/>
      <c r="AI28" s="28"/>
      <c r="AJ28" s="36"/>
      <c r="AK28" s="4"/>
      <c r="AL28" s="4"/>
    </row>
    <row r="29" spans="1:38" ht="30" customHeight="1" x14ac:dyDescent="0.35">
      <c r="A29" s="37"/>
      <c r="B29" s="39" t="s">
        <v>372</v>
      </c>
      <c r="C29" s="768">
        <f>O21+Q21+P21</f>
        <v>0</v>
      </c>
      <c r="D29" s="769"/>
      <c r="E29" s="28"/>
      <c r="F29" s="28"/>
      <c r="G29" s="28"/>
      <c r="H29" s="1" t="s">
        <v>383</v>
      </c>
      <c r="I29" s="1"/>
      <c r="J29" s="28"/>
      <c r="K29" s="697" t="s">
        <v>1982</v>
      </c>
      <c r="L29" s="697"/>
      <c r="M29" s="697"/>
      <c r="N29" s="697"/>
      <c r="O29" s="697"/>
      <c r="P29" s="697"/>
      <c r="Q29" s="697"/>
      <c r="R29" s="697"/>
      <c r="S29" s="40"/>
      <c r="T29" s="40"/>
      <c r="U29" s="41"/>
      <c r="V29" s="41"/>
      <c r="W29" s="41"/>
      <c r="X29" s="701" t="s">
        <v>1985</v>
      </c>
      <c r="Y29" s="701"/>
      <c r="Z29" s="701"/>
      <c r="AA29" s="701"/>
      <c r="AB29" s="701"/>
      <c r="AC29" s="701"/>
      <c r="AD29" s="701"/>
      <c r="AE29" s="701"/>
      <c r="AF29" s="28"/>
      <c r="AG29" s="28"/>
      <c r="AH29" s="28"/>
      <c r="AI29" s="28"/>
      <c r="AJ29" s="36"/>
      <c r="AK29" s="4"/>
      <c r="AL29" s="4"/>
    </row>
    <row r="30" spans="1:38" ht="24.95" customHeight="1" x14ac:dyDescent="0.35">
      <c r="A30" s="37"/>
      <c r="B30" s="42" t="s">
        <v>374</v>
      </c>
      <c r="C30" s="648">
        <f>C29+C28</f>
        <v>7.03</v>
      </c>
      <c r="D30" s="649"/>
      <c r="E30" s="28"/>
      <c r="F30" s="28"/>
      <c r="G30" s="28"/>
      <c r="H30" s="38" t="s">
        <v>384</v>
      </c>
      <c r="I30" s="38"/>
      <c r="J30" s="28"/>
      <c r="K30" s="697"/>
      <c r="L30" s="697"/>
      <c r="M30" s="697"/>
      <c r="N30" s="697"/>
      <c r="O30" s="697"/>
      <c r="P30" s="697"/>
      <c r="Q30" s="697"/>
      <c r="R30" s="697"/>
      <c r="S30" s="40"/>
      <c r="T30" s="40"/>
      <c r="U30" s="41"/>
      <c r="V30" s="41"/>
      <c r="W30" s="41"/>
      <c r="X30" s="701" t="s">
        <v>1986</v>
      </c>
      <c r="Y30" s="701"/>
      <c r="Z30" s="701"/>
      <c r="AA30" s="701"/>
      <c r="AB30" s="701"/>
      <c r="AC30" s="701"/>
      <c r="AD30" s="701"/>
      <c r="AE30" s="701"/>
      <c r="AF30" s="28"/>
      <c r="AG30" s="28"/>
      <c r="AH30" s="28"/>
      <c r="AI30" s="28"/>
      <c r="AJ30" s="36"/>
      <c r="AK30" s="4"/>
      <c r="AL30" s="4"/>
    </row>
    <row r="31" spans="1:38" ht="24.95" customHeight="1" x14ac:dyDescent="0.35">
      <c r="A31" s="37"/>
      <c r="B31" s="92"/>
      <c r="C31" s="93"/>
      <c r="D31" s="93"/>
      <c r="E31" s="28"/>
      <c r="F31" s="28"/>
      <c r="G31" s="28"/>
      <c r="H31" s="38"/>
      <c r="I31" s="38"/>
      <c r="J31" s="28"/>
      <c r="K31" s="780"/>
      <c r="L31" s="780"/>
      <c r="M31" s="780"/>
      <c r="N31" s="780"/>
      <c r="O31" s="780"/>
      <c r="P31" s="780"/>
      <c r="Q31" s="780"/>
      <c r="R31" s="780"/>
      <c r="S31" s="40"/>
      <c r="T31" s="40"/>
      <c r="U31" s="41"/>
      <c r="V31" s="41"/>
      <c r="W31" s="41"/>
      <c r="X31" s="52"/>
      <c r="Y31" s="52"/>
      <c r="Z31" s="52"/>
      <c r="AA31" s="52"/>
      <c r="AB31" s="52"/>
      <c r="AC31" s="52"/>
      <c r="AD31" s="52"/>
      <c r="AE31" s="52"/>
      <c r="AF31" s="28"/>
      <c r="AG31" s="28"/>
      <c r="AH31" s="28"/>
      <c r="AI31" s="28"/>
      <c r="AJ31" s="36"/>
      <c r="AK31" s="4"/>
      <c r="AL31" s="4"/>
    </row>
    <row r="32" spans="1:38" ht="24.95" customHeight="1" x14ac:dyDescent="0.35">
      <c r="A32" s="37"/>
      <c r="E32" s="28"/>
      <c r="F32" s="28"/>
      <c r="G32" s="28"/>
      <c r="H32" s="38" t="s">
        <v>382</v>
      </c>
      <c r="I32" s="38"/>
      <c r="J32" s="28"/>
      <c r="K32" s="696" t="s">
        <v>369</v>
      </c>
      <c r="L32" s="696"/>
      <c r="M32" s="696"/>
      <c r="N32" s="696"/>
      <c r="O32" s="696"/>
      <c r="P32" s="696"/>
      <c r="Q32" s="696"/>
      <c r="R32" s="696"/>
      <c r="S32" s="40"/>
      <c r="T32" s="40"/>
      <c r="U32" s="41"/>
      <c r="V32" s="41"/>
      <c r="W32" s="41"/>
      <c r="X32" s="690"/>
      <c r="Y32" s="690"/>
      <c r="Z32" s="690"/>
      <c r="AA32" s="690"/>
      <c r="AB32" s="690"/>
      <c r="AC32" s="690"/>
      <c r="AD32" s="690"/>
      <c r="AE32" s="690"/>
      <c r="AF32" s="28"/>
      <c r="AG32" s="28"/>
      <c r="AH32" s="28"/>
      <c r="AI32" s="28"/>
      <c r="AJ32" s="36"/>
      <c r="AK32" s="4"/>
      <c r="AL32" s="4"/>
    </row>
    <row r="33" spans="1:38" x14ac:dyDescent="0.3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x14ac:dyDescent="0.3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x14ac:dyDescent="0.3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x14ac:dyDescent="0.35">
      <c r="A36" s="702" t="s">
        <v>370</v>
      </c>
      <c r="B36" s="703"/>
      <c r="C36" s="703"/>
      <c r="D36" s="703"/>
      <c r="E36" s="703"/>
      <c r="F36" s="703"/>
      <c r="G36" s="703"/>
      <c r="H36" s="703"/>
      <c r="I36" s="703"/>
      <c r="J36" s="703"/>
      <c r="K36" s="703"/>
      <c r="L36" s="703"/>
      <c r="M36" s="703"/>
      <c r="N36" s="703"/>
      <c r="O36" s="703"/>
      <c r="P36" s="703"/>
      <c r="Q36" s="703"/>
      <c r="R36" s="703"/>
      <c r="S36" s="703"/>
      <c r="T36" s="703"/>
      <c r="U36" s="703"/>
      <c r="V36" s="703"/>
      <c r="W36" s="4"/>
      <c r="X36" s="4"/>
      <c r="Y36" s="4"/>
      <c r="Z36" s="4"/>
      <c r="AA36" s="4"/>
      <c r="AB36" s="4"/>
      <c r="AC36" s="4"/>
      <c r="AD36" s="4"/>
      <c r="AE36" s="4"/>
      <c r="AF36" s="4"/>
      <c r="AG36" s="4"/>
      <c r="AH36" s="4"/>
      <c r="AI36" s="4"/>
      <c r="AJ36" s="4"/>
      <c r="AK36" s="4"/>
    </row>
    <row r="37" spans="1:38" ht="24" hidden="1" thickBot="1" x14ac:dyDescent="0.4">
      <c r="A37" s="704" t="s">
        <v>379</v>
      </c>
      <c r="B37" s="704"/>
      <c r="C37" s="704"/>
      <c r="D37" s="704"/>
      <c r="E37" s="705">
        <f>R21</f>
        <v>7.03</v>
      </c>
      <c r="F37" s="705"/>
      <c r="M37" s="56" t="s">
        <v>397</v>
      </c>
      <c r="N37" s="57"/>
      <c r="O37" s="57"/>
      <c r="P37" s="57"/>
      <c r="Q37" s="57"/>
      <c r="R37" s="57"/>
      <c r="S37" s="57"/>
      <c r="T37" s="57"/>
      <c r="U37" s="57"/>
      <c r="V37" s="58"/>
    </row>
    <row r="38" spans="1:38" ht="24" hidden="1" thickBot="1" x14ac:dyDescent="0.4">
      <c r="A38" s="43">
        <f>E37</f>
        <v>7.03</v>
      </c>
      <c r="B38" s="44"/>
      <c r="C38" s="45"/>
      <c r="D38" s="45"/>
      <c r="E38" s="45"/>
      <c r="F38" s="46"/>
      <c r="M38" s="59" t="s">
        <v>398</v>
      </c>
      <c r="N38" s="60" t="s">
        <v>399</v>
      </c>
      <c r="O38" s="61"/>
      <c r="P38" s="61"/>
      <c r="Q38" s="61"/>
      <c r="R38" s="61"/>
      <c r="S38" s="61"/>
      <c r="T38" s="61"/>
      <c r="U38" s="61"/>
      <c r="V38" s="62"/>
    </row>
    <row r="39" spans="1:38" ht="24" hidden="1" thickBot="1" x14ac:dyDescent="0.4">
      <c r="A39" s="43">
        <f>MOD(A38,100000000)</f>
        <v>7.03</v>
      </c>
      <c r="B39" s="47"/>
      <c r="C39" s="47" t="str">
        <f>IF(A39&lt;10000000,"",IF(A39&lt;20000000,"On",IF(A39&lt;30000000," Yirmi",IF(A39&lt;40000000,"Otuz",IF(A39&lt;50000000,"Kırk",IF(A39&lt;60000000,"Elli",""))))))</f>
        <v/>
      </c>
      <c r="D39" s="47" t="str">
        <f>IF(A39&gt;=100000000,"",IF(A39&gt;=90000000,"doksan",IF(A39&gt;=80000000,"seksen",IF(A39&gt;=70000000,"yetmiş",IF(A39&gt;=60000000,"altmış","")))))</f>
        <v/>
      </c>
      <c r="E39" s="47" t="str">
        <f>IF(A39&lt;10000000,"",C39&amp;D39)</f>
        <v/>
      </c>
      <c r="F39" s="48"/>
      <c r="M39" s="63"/>
      <c r="N39" s="60"/>
      <c r="O39" s="61"/>
      <c r="P39" s="61"/>
      <c r="Q39" s="61"/>
      <c r="R39" s="61"/>
      <c r="S39" s="61"/>
      <c r="T39" s="61"/>
      <c r="U39" s="61"/>
      <c r="V39" s="62"/>
    </row>
    <row r="40" spans="1:38" ht="24" hidden="1" thickBot="1" x14ac:dyDescent="0.4">
      <c r="A40" s="43">
        <f>MOD(A38,10000000)</f>
        <v>7.03</v>
      </c>
      <c r="B40" s="47"/>
      <c r="C40" s="47" t="str">
        <f>IF(A40&lt;1000000,"Milyon",IF(A40&lt;2000000,"Birmilyon",IF(A40&lt;3000000,"İkimilyon",IF(A40&lt;4000000,"Üçmilyon",IF(A40&lt;5000000,"Dörtmilyon",IF(A40&lt;6000000,"Beşmilyon",""))))))</f>
        <v>Milyon</v>
      </c>
      <c r="D40" s="47" t="str">
        <f>IF(A40&gt;=10000000,"",IF(A40&gt;=9000000,"Dokuzmilyon",IF(A40&gt;=8000000,"Sekizmilyon",IF(A40&gt;=7000000,"Yedimilyon",IF(A40&gt;=6000000,"Altımilyon","")))))</f>
        <v/>
      </c>
      <c r="E40" s="47" t="str">
        <f>IF(A38&lt;1000000,"",C40&amp;D40)</f>
        <v/>
      </c>
      <c r="F40" s="48"/>
      <c r="M40" s="63"/>
      <c r="N40" s="60"/>
      <c r="O40" s="61"/>
      <c r="P40" s="61"/>
      <c r="Q40" s="61"/>
      <c r="R40" s="61"/>
      <c r="S40" s="61"/>
      <c r="T40" s="61"/>
      <c r="U40" s="61"/>
      <c r="V40" s="62"/>
    </row>
    <row r="41" spans="1:38" ht="24" hidden="1" thickBot="1" x14ac:dyDescent="0.4">
      <c r="A41" s="43">
        <f>MOD(A40,1000000)</f>
        <v>7.03</v>
      </c>
      <c r="B41" s="47"/>
      <c r="C41" s="47" t="str">
        <f>IF(A41&lt;100000,"",IF(A41&lt;200000,"Yüz",IF(A41&lt;300000,"İkiyüz",IF(A41&lt;400000,"Üçyüz",IF(A41&lt;500000,"Dörtyüz",IF(A41&lt;600000,"Beşyüz",""))))))</f>
        <v/>
      </c>
      <c r="D41" s="47" t="str">
        <f>IF(A41&gt;=1000000,"",IF(A41&gt;=900000,"Dokuzyüz",IF(A41&gt;=800000,"Sekizyüz",IF(A41&gt;=700000,"Yediyüz",IF(A41&gt;=600000,"Altıyüz","")))))</f>
        <v/>
      </c>
      <c r="E41" s="47" t="str">
        <f>C41&amp;D41</f>
        <v/>
      </c>
      <c r="F41" s="49"/>
      <c r="M41" s="64" t="s">
        <v>400</v>
      </c>
      <c r="N41" s="65">
        <v>1</v>
      </c>
      <c r="O41" s="65">
        <v>2</v>
      </c>
      <c r="P41" s="65">
        <v>3</v>
      </c>
      <c r="Q41" s="65">
        <v>4</v>
      </c>
      <c r="R41" s="65">
        <v>5</v>
      </c>
      <c r="S41" s="65">
        <v>6</v>
      </c>
      <c r="T41" s="65">
        <v>7</v>
      </c>
      <c r="U41" s="65">
        <v>8</v>
      </c>
      <c r="V41" s="66">
        <v>9</v>
      </c>
    </row>
    <row r="42" spans="1:38" ht="24" hidden="1" thickBot="1" x14ac:dyDescent="0.4">
      <c r="A42" s="43">
        <f>MOD(A41,100000)</f>
        <v>7.03</v>
      </c>
      <c r="B42" s="47"/>
      <c r="C42" s="47" t="str">
        <f>IF(A42&lt;10000,"",IF(A42&lt;20000,"On",IF(A42&lt;30000,"Yirmi",IF(A42&lt;40000,"Otuz",IF(A42&lt;50000,"Kırk",IF(A42&lt;60000,"Elli",""))))))</f>
        <v/>
      </c>
      <c r="D42" s="47" t="str">
        <f>IF(A42&gt;=100000,"",IF(A42&gt;=90000,"Doksan",IF(A42&gt;=80000,"Seksen",IF(A42&gt;=70000,"Yetmiş",IF(A42&gt;=60000,"Altmış","")))))</f>
        <v/>
      </c>
      <c r="E42" s="47" t="str">
        <f>C42&amp;D42&amp;IF(E43="",F42,"")</f>
        <v/>
      </c>
      <c r="F42" s="49" t="str">
        <f>IF(E41="","","bin")</f>
        <v/>
      </c>
      <c r="M42" s="67">
        <v>1</v>
      </c>
      <c r="N42" s="68">
        <v>1320</v>
      </c>
      <c r="O42" s="69">
        <v>1380</v>
      </c>
      <c r="P42" s="70">
        <v>1440</v>
      </c>
      <c r="Q42" s="70">
        <v>1500</v>
      </c>
      <c r="R42" s="70"/>
      <c r="S42" s="70"/>
      <c r="T42" s="70"/>
      <c r="U42" s="70"/>
      <c r="V42" s="71"/>
    </row>
    <row r="43" spans="1:38" ht="24" hidden="1" thickBot="1" x14ac:dyDescent="0.4">
      <c r="A43" s="43">
        <f>MOD(A42,10000)</f>
        <v>7.03</v>
      </c>
      <c r="B43" s="47"/>
      <c r="C43" s="47" t="str">
        <f>IF(A43&lt;1000,"",IF(A43&lt;2000,"Bin",IF(A43&lt;3000,"İkibin",IF(A43&lt;4000,"Üçbin",IF(A43&lt;5000,"Dörtbin",IF(A43&lt;6000,"Beşbin",""))))))</f>
        <v/>
      </c>
      <c r="D43" s="47" t="str">
        <f>IF(A43&gt;=10000,"",IF(A43&gt;=9000,"Dokuzbin",IF(A43&gt;=8000,"Sekizbin",IF(A43&gt;=7000,"Yedibin",IF(A43&gt;=6000,"Altıbin","")))))</f>
        <v/>
      </c>
      <c r="E43" s="47" t="str">
        <f>IF(A42&lt;1000,"",C43&amp;D43)</f>
        <v/>
      </c>
      <c r="F43" s="49"/>
      <c r="M43" s="67">
        <v>2</v>
      </c>
      <c r="N43" s="68">
        <v>1155</v>
      </c>
      <c r="O43" s="72">
        <v>1210</v>
      </c>
      <c r="P43" s="70">
        <v>1265</v>
      </c>
      <c r="Q43" s="70">
        <v>1320</v>
      </c>
      <c r="R43" s="70">
        <v>1380</v>
      </c>
      <c r="S43" s="70">
        <v>1440</v>
      </c>
      <c r="T43" s="70"/>
      <c r="U43" s="70"/>
      <c r="V43" s="71"/>
    </row>
    <row r="44" spans="1:38" ht="24" hidden="1" thickBot="1" x14ac:dyDescent="0.4">
      <c r="A44" s="43">
        <f>MOD(A43,1000)</f>
        <v>7.03</v>
      </c>
      <c r="B44" s="47"/>
      <c r="C44" s="47" t="str">
        <f>IF(A44&lt;100,"",IF(A44&lt;200,"Yüz",IF(A44&lt;300,"İkiyüz",IF(A44&lt;400,"Üçyüz",IF(A44&lt;500,"Dörtyüz",IF(A44&lt;600,"Beşyüz",""))))))</f>
        <v/>
      </c>
      <c r="D44" s="47" t="str">
        <f>IF(A44&gt;=1000,"",IF(A44&gt;=900,"Dokuzyüz",IF(A44&gt;=800,"Sekizyüz",IF(A44&gt;=700,"Yediyüz",IF(A44&gt;=600,"Altıyüz","")))))</f>
        <v/>
      </c>
      <c r="E44" s="47" t="str">
        <f>C44&amp;D44</f>
        <v/>
      </c>
      <c r="F44" s="49"/>
      <c r="M44" s="67">
        <v>3</v>
      </c>
      <c r="N44" s="68">
        <v>1020</v>
      </c>
      <c r="O44" s="72">
        <v>1065</v>
      </c>
      <c r="P44" s="70">
        <v>1110</v>
      </c>
      <c r="Q44" s="70">
        <v>1155</v>
      </c>
      <c r="R44" s="70">
        <v>1210</v>
      </c>
      <c r="S44" s="70">
        <v>1265</v>
      </c>
      <c r="T44" s="70">
        <v>1320</v>
      </c>
      <c r="U44" s="70">
        <v>1380</v>
      </c>
      <c r="V44" s="71"/>
    </row>
    <row r="45" spans="1:38" ht="24" hidden="1" thickBot="1" x14ac:dyDescent="0.4">
      <c r="A45" s="43">
        <f>MOD(A44,100)</f>
        <v>7.03</v>
      </c>
      <c r="B45" s="47"/>
      <c r="C45" s="47" t="str">
        <f>IF(A45&lt;10,"",IF(A45&lt;20,"On",IF(A45&lt;30,"Yirmi",IF(A45&lt;40,"Otuz",IF(A45&lt;50,"Kırk",IF(A45&lt;60,"Elli",""))))))</f>
        <v/>
      </c>
      <c r="D45" s="47" t="str">
        <f>IF(A45&gt;=100,"",IF(A45&gt;=90,"Doksan",IF(A45&gt;=80,"Seksen",IF(A45&gt;=70,"Yetmiş",IF(A45&gt;=60,"Altmış","")))))</f>
        <v/>
      </c>
      <c r="E45" s="47" t="str">
        <f>C45&amp;D45</f>
        <v/>
      </c>
      <c r="F45" s="49" t="str">
        <f>IF(E44="","","")</f>
        <v/>
      </c>
      <c r="M45" s="67">
        <v>4</v>
      </c>
      <c r="N45" s="68">
        <v>915</v>
      </c>
      <c r="O45" s="72">
        <v>950</v>
      </c>
      <c r="P45" s="70">
        <v>985</v>
      </c>
      <c r="Q45" s="70">
        <v>1020</v>
      </c>
      <c r="R45" s="70">
        <v>1065</v>
      </c>
      <c r="S45" s="70">
        <v>1110</v>
      </c>
      <c r="T45" s="70">
        <v>1155</v>
      </c>
      <c r="U45" s="70">
        <v>1210</v>
      </c>
      <c r="V45" s="71">
        <v>1265</v>
      </c>
    </row>
    <row r="46" spans="1:38" ht="24" hidden="1" thickBot="1" x14ac:dyDescent="0.4">
      <c r="A46" s="43">
        <f>MOD(A45,10)</f>
        <v>7.03</v>
      </c>
      <c r="B46" s="47"/>
      <c r="C46" s="47" t="str">
        <f>IF(A46&lt;1," ",IF(A46&lt;2,"Bir",IF(A46&lt;3,"İki",IF(A46&lt;4,"Üç",IF(A46&lt;5,"Dört",IF(A46&lt;6,"Beş"," "))))))</f>
        <v xml:space="preserve"> </v>
      </c>
      <c r="D46" s="47" t="str">
        <f>IF(A46&gt;=10,"",IF(A46&gt;=9,"Dokuz",IF(A46&gt;=8,"Sekiz",IF(A46&gt;=7,"Yedi",IF(A46&gt;=6,"Altı","")))))</f>
        <v>Yedi</v>
      </c>
      <c r="E46" s="47" t="str">
        <f>IF(A45&lt;1,"",C46&amp;D46)</f>
        <v xml:space="preserve"> Yedi</v>
      </c>
      <c r="F46" s="49"/>
      <c r="M46" s="67">
        <v>5</v>
      </c>
      <c r="N46" s="68">
        <v>835</v>
      </c>
      <c r="O46" s="70">
        <v>865</v>
      </c>
      <c r="P46" s="70">
        <v>895</v>
      </c>
      <c r="Q46" s="70">
        <v>915</v>
      </c>
      <c r="R46" s="70">
        <v>950</v>
      </c>
      <c r="S46" s="70">
        <v>985</v>
      </c>
      <c r="T46" s="70">
        <v>1020</v>
      </c>
      <c r="U46" s="70">
        <v>1065</v>
      </c>
      <c r="V46" s="71">
        <v>1110</v>
      </c>
    </row>
    <row r="47" spans="1:38" ht="24" hidden="1" thickBot="1" x14ac:dyDescent="0.4">
      <c r="A47" s="43">
        <f>ROUNDUP(MOD(A46,1),2)</f>
        <v>0.04</v>
      </c>
      <c r="B47" s="47"/>
      <c r="C47" s="47" t="str">
        <f>IF(A47&lt;0.1,"",IF(A47&lt;0.2,"On",IF(A47&lt;0.3,"Yirmi",IF(A47&lt;0.4,"Otuz",IF(A47&lt;0.5,"Kırk",IF(A47&lt;0.6,"Elli",""))))))</f>
        <v/>
      </c>
      <c r="D47" s="47" t="str">
        <f>IF(A47&gt;=1,"",IF(A47&gt;=0.9,"Doksan",IF(A47&gt;=0.8,"Seksen",IF(A47&gt;=0.7,"Yetmiş",IF(A47&gt;=0.6,"Altmış","")))))</f>
        <v/>
      </c>
      <c r="E47" s="47" t="str">
        <f>C47&amp;D47</f>
        <v/>
      </c>
      <c r="F47" s="49" t="s">
        <v>380</v>
      </c>
      <c r="M47" s="67">
        <v>6</v>
      </c>
      <c r="N47" s="68">
        <v>760</v>
      </c>
      <c r="O47" s="70">
        <v>785</v>
      </c>
      <c r="P47" s="70">
        <v>810</v>
      </c>
      <c r="Q47" s="70">
        <v>835</v>
      </c>
      <c r="R47" s="70">
        <v>865</v>
      </c>
      <c r="S47" s="70">
        <v>895</v>
      </c>
      <c r="T47" s="70">
        <v>915</v>
      </c>
      <c r="U47" s="70">
        <v>950</v>
      </c>
      <c r="V47" s="71">
        <v>985</v>
      </c>
    </row>
    <row r="48" spans="1:38" ht="24" hidden="1" thickBot="1" x14ac:dyDescent="0.4">
      <c r="A48" s="43">
        <f>ROUNDUP(MOD(A47,0.1),2)</f>
        <v>0.04</v>
      </c>
      <c r="B48" s="47"/>
      <c r="C48" s="47" t="str">
        <f>IF(A48&lt;0.01,"",IF(A48&lt;0.02,"Bir",IF(A48&lt;0.03,"İki",IF(A48&lt;0.04,"Üç",IF(A48&lt;0.05,"Dört",IF(A48&lt;0.06,"Beş",""))))))</f>
        <v>Dört</v>
      </c>
      <c r="D48" s="47" t="str">
        <f>IF(A48&gt;=0.1,"",IF(A48&gt;=0.09,"Dokuz",IF(A48&gt;=0.08,"Sekiz",IF(A48&gt;=0.07,"Yedi",IF(A48&gt;=0.06,"Altı","")))))</f>
        <v/>
      </c>
      <c r="E48" s="47" t="str">
        <f>C48&amp;D48</f>
        <v>Dört</v>
      </c>
      <c r="F48" s="49" t="s">
        <v>381</v>
      </c>
      <c r="M48" s="67">
        <v>7</v>
      </c>
      <c r="N48" s="68">
        <v>705</v>
      </c>
      <c r="O48" s="70">
        <v>720</v>
      </c>
      <c r="P48" s="70">
        <v>740</v>
      </c>
      <c r="Q48" s="70">
        <v>760</v>
      </c>
      <c r="R48" s="70">
        <v>785</v>
      </c>
      <c r="S48" s="70">
        <v>810</v>
      </c>
      <c r="T48" s="70">
        <v>835</v>
      </c>
      <c r="U48" s="70">
        <v>865</v>
      </c>
      <c r="V48" s="71">
        <v>895</v>
      </c>
    </row>
    <row r="49" spans="1:22" ht="24" hidden="1" thickBot="1" x14ac:dyDescent="0.4">
      <c r="A49" s="43">
        <f>MOD(A48,0.01)</f>
        <v>0</v>
      </c>
      <c r="B49" s="47"/>
      <c r="C49" s="47"/>
      <c r="D49" s="47"/>
      <c r="E49" s="47"/>
      <c r="F49" s="49"/>
      <c r="M49" s="67">
        <v>8</v>
      </c>
      <c r="N49" s="68">
        <v>660</v>
      </c>
      <c r="O49" s="70">
        <v>675</v>
      </c>
      <c r="P49" s="70">
        <v>690</v>
      </c>
      <c r="Q49" s="70">
        <v>705</v>
      </c>
      <c r="R49" s="70">
        <v>720</v>
      </c>
      <c r="S49" s="70">
        <v>740</v>
      </c>
      <c r="T49" s="70">
        <v>760</v>
      </c>
      <c r="U49" s="70">
        <v>785</v>
      </c>
      <c r="V49" s="71">
        <v>810</v>
      </c>
    </row>
    <row r="50" spans="1:22" ht="24" hidden="1" thickBot="1" x14ac:dyDescent="0.4">
      <c r="A50" s="43"/>
      <c r="B50" s="47"/>
      <c r="C50" s="47"/>
      <c r="D50" s="47"/>
      <c r="E50" s="47"/>
      <c r="F50" s="49"/>
      <c r="M50" s="67">
        <v>9</v>
      </c>
      <c r="N50" s="68">
        <v>620</v>
      </c>
      <c r="O50" s="70">
        <v>630</v>
      </c>
      <c r="P50" s="70">
        <v>645</v>
      </c>
      <c r="Q50" s="70">
        <v>660</v>
      </c>
      <c r="R50" s="70">
        <v>675</v>
      </c>
      <c r="S50" s="70">
        <v>690</v>
      </c>
      <c r="T50" s="70">
        <v>705</v>
      </c>
      <c r="U50" s="70">
        <v>720</v>
      </c>
      <c r="V50" s="71">
        <v>740</v>
      </c>
    </row>
    <row r="51" spans="1:22" ht="24" hidden="1" thickBot="1" x14ac:dyDescent="0.4">
      <c r="A51" s="43"/>
      <c r="B51" s="47"/>
      <c r="C51" s="47"/>
      <c r="D51" s="47"/>
      <c r="E51" s="47"/>
      <c r="F51" s="49"/>
      <c r="M51" s="67">
        <v>10</v>
      </c>
      <c r="N51" s="68">
        <v>590</v>
      </c>
      <c r="O51" s="70">
        <v>600</v>
      </c>
      <c r="P51" s="70">
        <v>610</v>
      </c>
      <c r="Q51" s="70">
        <v>620</v>
      </c>
      <c r="R51" s="70">
        <v>630</v>
      </c>
      <c r="S51" s="70">
        <v>645</v>
      </c>
      <c r="T51" s="70">
        <v>660</v>
      </c>
      <c r="U51" s="70">
        <v>675</v>
      </c>
      <c r="V51" s="71">
        <v>690</v>
      </c>
    </row>
    <row r="52" spans="1:22" hidden="1" x14ac:dyDescent="0.35">
      <c r="A52" s="50"/>
      <c r="B52" s="47"/>
      <c r="C52" s="47" t="str">
        <f>IF(A52&lt;0.001,"",IF(A52&lt;0.002,"bir",IF(A52&lt;0.003,"iki",IF(A52&lt;0.004,"üç",IF(A52&lt;0.005,"dört",IF(A52&lt;0.006,"beş",""))))))</f>
        <v/>
      </c>
      <c r="D52" s="47" t="str">
        <f>IF(A52&gt;=0.01,"",IF(A52&gt;=0.009,"dokuz",IF(A52&gt;=0.008,"sekiz",IF(A52&gt;=0.007,"yedi",IF(A52&gt;=0.006,"altı","")))))</f>
        <v/>
      </c>
      <c r="E52" s="47" t="str">
        <f>C52&amp;D52</f>
        <v/>
      </c>
      <c r="F52" s="49"/>
      <c r="M52" s="67">
        <v>11</v>
      </c>
      <c r="N52" s="68">
        <v>560</v>
      </c>
      <c r="O52" s="70">
        <v>570</v>
      </c>
      <c r="P52" s="70">
        <v>580</v>
      </c>
      <c r="Q52" s="70">
        <v>590</v>
      </c>
      <c r="R52" s="70">
        <v>600</v>
      </c>
      <c r="S52" s="70">
        <v>610</v>
      </c>
      <c r="T52" s="70">
        <v>620</v>
      </c>
      <c r="U52" s="70">
        <v>630</v>
      </c>
      <c r="V52" s="71">
        <v>645</v>
      </c>
    </row>
    <row r="53" spans="1:22" hidden="1" x14ac:dyDescent="0.35">
      <c r="A53" s="51"/>
      <c r="B53" s="47"/>
      <c r="C53" s="47"/>
      <c r="D53" s="47"/>
      <c r="E53" s="47"/>
      <c r="F53" s="49"/>
      <c r="M53" s="67">
        <v>12</v>
      </c>
      <c r="N53" s="68">
        <v>545</v>
      </c>
      <c r="O53" s="70">
        <v>550</v>
      </c>
      <c r="P53" s="70">
        <v>555</v>
      </c>
      <c r="Q53" s="70">
        <v>560</v>
      </c>
      <c r="R53" s="70">
        <v>570</v>
      </c>
      <c r="S53" s="70">
        <v>580</v>
      </c>
      <c r="T53" s="70">
        <v>590</v>
      </c>
      <c r="U53" s="70">
        <v>600</v>
      </c>
      <c r="V53" s="71">
        <v>610</v>
      </c>
    </row>
    <row r="54" spans="1:22" hidden="1" x14ac:dyDescent="0.35">
      <c r="A54" s="51" t="str">
        <f>CONCATENATE(E39,E40,E41,E42,E43,E44,E45,E46)</f>
        <v xml:space="preserve"> Yedi</v>
      </c>
      <c r="B54" s="47" t="str">
        <f>CONCATENATE(E47,E48)</f>
        <v>Dört</v>
      </c>
      <c r="C54" s="47" t="str">
        <f>IF(A54="","Sıfır",A54)</f>
        <v xml:space="preserve"> Yedi</v>
      </c>
      <c r="D54" s="47" t="str">
        <f>IF(B54="","Sıfır",B54)</f>
        <v>Dört</v>
      </c>
      <c r="E54" s="47"/>
      <c r="F54" s="49"/>
      <c r="M54" s="67">
        <v>13</v>
      </c>
      <c r="N54" s="68">
        <v>530</v>
      </c>
      <c r="O54" s="70">
        <v>535</v>
      </c>
      <c r="P54" s="70">
        <v>540</v>
      </c>
      <c r="Q54" s="70">
        <v>545</v>
      </c>
      <c r="R54" s="70">
        <v>550</v>
      </c>
      <c r="S54" s="70">
        <v>555</v>
      </c>
      <c r="T54" s="70">
        <v>560</v>
      </c>
      <c r="U54" s="70">
        <v>570</v>
      </c>
      <c r="V54" s="71">
        <v>580</v>
      </c>
    </row>
    <row r="55" spans="1:22" ht="24" hidden="1" thickBot="1" x14ac:dyDescent="0.4">
      <c r="A55" s="706" t="str">
        <f>CONCATENATE("// YALNIZ--",C54,F47,D54,F48,"//")</f>
        <v>// YALNIZ-- Yedi  Türk Lira, Dört   Kuruş//</v>
      </c>
      <c r="B55" s="707"/>
      <c r="C55" s="707"/>
      <c r="D55" s="707"/>
      <c r="E55" s="707"/>
      <c r="F55" s="708"/>
      <c r="M55" s="67">
        <v>14</v>
      </c>
      <c r="N55" s="68">
        <v>515</v>
      </c>
      <c r="O55" s="70">
        <v>520</v>
      </c>
      <c r="P55" s="70">
        <v>525</v>
      </c>
      <c r="Q55" s="70">
        <v>530</v>
      </c>
      <c r="R55" s="70">
        <v>535</v>
      </c>
      <c r="S55" s="70">
        <v>540</v>
      </c>
      <c r="T55" s="70">
        <v>545</v>
      </c>
      <c r="U55" s="70">
        <v>550</v>
      </c>
      <c r="V55" s="71">
        <v>555</v>
      </c>
    </row>
    <row r="56" spans="1:22" ht="24" hidden="1" thickBot="1" x14ac:dyDescent="0.4">
      <c r="M56" s="73">
        <v>15</v>
      </c>
      <c r="N56" s="74">
        <v>500</v>
      </c>
      <c r="O56" s="75">
        <v>505</v>
      </c>
      <c r="P56" s="75">
        <v>510</v>
      </c>
      <c r="Q56" s="75">
        <v>518</v>
      </c>
      <c r="R56" s="75">
        <v>520</v>
      </c>
      <c r="S56" s="75">
        <v>525</v>
      </c>
      <c r="T56" s="75">
        <v>530</v>
      </c>
      <c r="U56" s="75">
        <v>535</v>
      </c>
      <c r="V56" s="76">
        <v>540</v>
      </c>
    </row>
  </sheetData>
  <sheetProtection password="C7EB" sheet="1"/>
  <mergeCells count="111">
    <mergeCell ref="K31:R31"/>
    <mergeCell ref="F8:I8"/>
    <mergeCell ref="F7:I7"/>
    <mergeCell ref="F6:I6"/>
    <mergeCell ref="F10:I10"/>
    <mergeCell ref="E18:I18"/>
    <mergeCell ref="E15:I17"/>
    <mergeCell ref="C23:L23"/>
    <mergeCell ref="M23:U23"/>
    <mergeCell ref="K8:N8"/>
    <mergeCell ref="B2:AJ2"/>
    <mergeCell ref="C28:D28"/>
    <mergeCell ref="C29:D29"/>
    <mergeCell ref="C4:K4"/>
    <mergeCell ref="AE19:AF19"/>
    <mergeCell ref="AG19:AJ19"/>
    <mergeCell ref="AD23:AF23"/>
    <mergeCell ref="V23:AC23"/>
    <mergeCell ref="M4:O4"/>
    <mergeCell ref="P4:R4"/>
    <mergeCell ref="Q8:T8"/>
    <mergeCell ref="K5:Q5"/>
    <mergeCell ref="S4:V4"/>
    <mergeCell ref="K6:N6"/>
    <mergeCell ref="K7:N7"/>
    <mergeCell ref="Q6:T6"/>
    <mergeCell ref="Q7:T7"/>
    <mergeCell ref="K9:N9"/>
    <mergeCell ref="K10:N10"/>
    <mergeCell ref="F11:G11"/>
    <mergeCell ref="F12:G12"/>
    <mergeCell ref="K11:N11"/>
    <mergeCell ref="T15:U17"/>
    <mergeCell ref="B13:I13"/>
    <mergeCell ref="B11:D11"/>
    <mergeCell ref="AE14:AF17"/>
    <mergeCell ref="Z15:AA17"/>
    <mergeCell ref="R15:S17"/>
    <mergeCell ref="C18:D18"/>
    <mergeCell ref="K15:K17"/>
    <mergeCell ref="U6:V6"/>
    <mergeCell ref="U7:V7"/>
    <mergeCell ref="U8:V8"/>
    <mergeCell ref="K14:S14"/>
    <mergeCell ref="L15:L17"/>
    <mergeCell ref="A36:V36"/>
    <mergeCell ref="A37:D37"/>
    <mergeCell ref="E37:F37"/>
    <mergeCell ref="A55:F55"/>
    <mergeCell ref="AI4:AJ4"/>
    <mergeCell ref="AD5:AG5"/>
    <mergeCell ref="AH5:AJ5"/>
    <mergeCell ref="P15:P17"/>
    <mergeCell ref="AD4:AH4"/>
    <mergeCell ref="AG14:AJ17"/>
    <mergeCell ref="K32:R32"/>
    <mergeCell ref="K29:R29"/>
    <mergeCell ref="K30:R30"/>
    <mergeCell ref="AE18:AF18"/>
    <mergeCell ref="AB18:AD18"/>
    <mergeCell ref="Z21:AA21"/>
    <mergeCell ref="X18:Y18"/>
    <mergeCell ref="X29:AE29"/>
    <mergeCell ref="X30:AE30"/>
    <mergeCell ref="AE21:AF21"/>
    <mergeCell ref="AG18:AJ18"/>
    <mergeCell ref="AB21:AD21"/>
    <mergeCell ref="X32:AE32"/>
    <mergeCell ref="AG21:AJ21"/>
    <mergeCell ref="X26:AC26"/>
    <mergeCell ref="X21:Y21"/>
    <mergeCell ref="X19:Y19"/>
    <mergeCell ref="T18:U18"/>
    <mergeCell ref="A14:A17"/>
    <mergeCell ref="C15:D17"/>
    <mergeCell ref="J15:J17"/>
    <mergeCell ref="B14:J14"/>
    <mergeCell ref="B15:B17"/>
    <mergeCell ref="T14:AA14"/>
    <mergeCell ref="V15:W17"/>
    <mergeCell ref="M15:M17"/>
    <mergeCell ref="K26:R26"/>
    <mergeCell ref="V18:W18"/>
    <mergeCell ref="AB14:AD17"/>
    <mergeCell ref="N15:N17"/>
    <mergeCell ref="Z18:AA18"/>
    <mergeCell ref="Z19:AA19"/>
    <mergeCell ref="AB19:AD19"/>
    <mergeCell ref="X15:Y17"/>
    <mergeCell ref="T19:U19"/>
    <mergeCell ref="V19:W19"/>
    <mergeCell ref="B8:D8"/>
    <mergeCell ref="B27:D27"/>
    <mergeCell ref="T21:U21"/>
    <mergeCell ref="V21:W21"/>
    <mergeCell ref="K27:R27"/>
    <mergeCell ref="R21:S21"/>
    <mergeCell ref="O15:O17"/>
    <mergeCell ref="Q15:Q17"/>
    <mergeCell ref="R18:S18"/>
    <mergeCell ref="R19:S19"/>
    <mergeCell ref="B1:AJ1"/>
    <mergeCell ref="B5:D5"/>
    <mergeCell ref="F5:I5"/>
    <mergeCell ref="B19:I19"/>
    <mergeCell ref="C30:D30"/>
    <mergeCell ref="B6:D6"/>
    <mergeCell ref="B7:D7"/>
    <mergeCell ref="B12:D12"/>
    <mergeCell ref="B9:D9"/>
    <mergeCell ref="B10:D10"/>
  </mergeCells>
  <phoneticPr fontId="0" type="noConversion"/>
  <printOptions horizontalCentered="1" verticalCentered="1"/>
  <pageMargins left="0" right="0" top="0" bottom="0" header="0.51181102362204722" footer="0.51181102362204722"/>
  <pageSetup paperSize="9" scale="4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9"/>
  <sheetViews>
    <sheetView zoomScale="48" workbookViewId="0">
      <selection activeCell="S30" sqref="S30:T30"/>
    </sheetView>
  </sheetViews>
  <sheetFormatPr defaultColWidth="9.140625" defaultRowHeight="12.75" x14ac:dyDescent="0.2"/>
  <cols>
    <col min="2" max="3" width="10.85546875" customWidth="1"/>
    <col min="4" max="11" width="8.5703125" customWidth="1"/>
    <col min="12" max="13" width="4.5703125" customWidth="1"/>
    <col min="14" max="17" width="8.5703125" customWidth="1"/>
    <col min="18" max="18" width="4.42578125" hidden="1" customWidth="1"/>
    <col min="19" max="20" width="21.42578125" customWidth="1"/>
    <col min="21" max="21" width="40.85546875" customWidth="1"/>
    <col min="22" max="22" width="61" customWidth="1"/>
  </cols>
  <sheetData>
    <row r="1" spans="2:22" ht="59.25" customHeight="1" x14ac:dyDescent="0.2">
      <c r="B1" s="1025" t="s">
        <v>404</v>
      </c>
      <c r="C1" s="1025"/>
      <c r="D1" s="1025"/>
      <c r="E1" s="1025"/>
      <c r="F1" s="1025"/>
      <c r="G1" s="1025"/>
      <c r="H1" s="1025"/>
      <c r="I1" s="1025"/>
      <c r="J1" s="1025"/>
      <c r="K1" s="1025"/>
      <c r="L1" s="1025"/>
      <c r="M1" s="1025"/>
      <c r="N1" s="1025"/>
      <c r="O1" s="1025"/>
      <c r="P1" s="1025"/>
      <c r="Q1" s="1025"/>
      <c r="R1" s="1025"/>
      <c r="S1" s="1025"/>
      <c r="T1" s="1025"/>
      <c r="U1" s="1025"/>
      <c r="V1" s="1025"/>
    </row>
    <row r="2" spans="2:22" ht="30" customHeight="1" thickBot="1" x14ac:dyDescent="0.25">
      <c r="B2" s="112"/>
      <c r="C2" s="112"/>
      <c r="D2" s="112"/>
      <c r="E2" s="112"/>
      <c r="F2" s="112"/>
      <c r="G2" s="112"/>
      <c r="H2" s="112"/>
      <c r="I2" s="112"/>
      <c r="J2" s="112"/>
      <c r="K2" s="112"/>
      <c r="L2" s="112"/>
      <c r="M2" s="1026" t="s">
        <v>405</v>
      </c>
      <c r="N2" s="1026"/>
      <c r="O2" s="1026"/>
      <c r="P2" s="1026"/>
      <c r="Q2" s="1026"/>
      <c r="R2" s="1026"/>
      <c r="S2" s="1027"/>
      <c r="T2" s="1028"/>
      <c r="U2" s="113" t="s">
        <v>406</v>
      </c>
      <c r="V2" s="114"/>
    </row>
    <row r="3" spans="2:22" ht="35.25" customHeight="1" thickBot="1" x14ac:dyDescent="0.25">
      <c r="B3" s="1015" t="s">
        <v>407</v>
      </c>
      <c r="C3" s="1016"/>
      <c r="D3" s="1029">
        <v>6785</v>
      </c>
      <c r="E3" s="1030"/>
      <c r="F3" s="1030"/>
      <c r="G3" s="1030"/>
      <c r="H3" s="1030"/>
      <c r="I3" s="1030"/>
      <c r="J3" s="1030"/>
      <c r="K3" s="1031"/>
      <c r="L3" s="115"/>
      <c r="M3" s="115"/>
      <c r="N3" s="115"/>
      <c r="O3" s="115"/>
      <c r="P3" s="115"/>
      <c r="Q3" s="115"/>
      <c r="R3" s="115"/>
      <c r="S3" s="115"/>
      <c r="T3" s="116"/>
      <c r="U3" s="117"/>
      <c r="V3" s="118"/>
    </row>
    <row r="4" spans="2:22" ht="49.5" customHeight="1" thickBot="1" x14ac:dyDescent="0.25">
      <c r="B4" s="1015" t="s">
        <v>408</v>
      </c>
      <c r="C4" s="1016"/>
      <c r="D4" s="1017" t="s">
        <v>1988</v>
      </c>
      <c r="E4" s="1018"/>
      <c r="F4" s="1018"/>
      <c r="G4" s="1018"/>
      <c r="H4" s="1018"/>
      <c r="I4" s="1018"/>
      <c r="J4" s="1018"/>
      <c r="K4" s="1019"/>
      <c r="L4" s="1020" t="s">
        <v>343</v>
      </c>
      <c r="M4" s="1021"/>
      <c r="N4" s="1021"/>
      <c r="O4" s="1022">
        <f ca="1">TODAY()</f>
        <v>42459</v>
      </c>
      <c r="P4" s="1023"/>
      <c r="Q4" s="1023"/>
      <c r="R4" s="1023"/>
      <c r="S4" s="1024"/>
      <c r="T4" s="1032" t="s">
        <v>409</v>
      </c>
      <c r="U4" s="964" t="s">
        <v>410</v>
      </c>
      <c r="V4" s="966" t="str">
        <f>'Vekalet bordrosu '!B18</f>
        <v>…………….</v>
      </c>
    </row>
    <row r="5" spans="2:22" ht="25.5" customHeight="1" thickBot="1" x14ac:dyDescent="0.25">
      <c r="B5" s="977" t="s">
        <v>411</v>
      </c>
      <c r="C5" s="979"/>
      <c r="D5" s="997">
        <v>1</v>
      </c>
      <c r="E5" s="997">
        <v>2</v>
      </c>
      <c r="F5" s="998" t="s">
        <v>412</v>
      </c>
      <c r="G5" s="999"/>
      <c r="H5" s="813" t="s">
        <v>413</v>
      </c>
      <c r="I5" s="814"/>
      <c r="J5" s="814"/>
      <c r="K5" s="815"/>
      <c r="L5" s="1005" t="s">
        <v>414</v>
      </c>
      <c r="M5" s="1006"/>
      <c r="N5" s="1007"/>
      <c r="O5" s="968"/>
      <c r="P5" s="969"/>
      <c r="Q5" s="969"/>
      <c r="R5" s="969"/>
      <c r="S5" s="970"/>
      <c r="T5" s="1033"/>
      <c r="U5" s="965"/>
      <c r="V5" s="967"/>
    </row>
    <row r="6" spans="2:22" ht="37.5" customHeight="1" thickBot="1" x14ac:dyDescent="0.25">
      <c r="B6" s="993"/>
      <c r="C6" s="994"/>
      <c r="D6" s="997"/>
      <c r="E6" s="997"/>
      <c r="F6" s="1000"/>
      <c r="G6" s="1001"/>
      <c r="H6" s="1002"/>
      <c r="I6" s="1003"/>
      <c r="J6" s="1003"/>
      <c r="K6" s="1004"/>
      <c r="L6" s="1008"/>
      <c r="M6" s="1009"/>
      <c r="N6" s="1010"/>
      <c r="O6" s="971"/>
      <c r="P6" s="972"/>
      <c r="Q6" s="972"/>
      <c r="R6" s="972"/>
      <c r="S6" s="973"/>
      <c r="T6" s="1033"/>
      <c r="U6" s="119" t="s">
        <v>415</v>
      </c>
      <c r="V6" s="337" t="str">
        <f>'Vekalet bordrosu '!E18</f>
        <v>………………….</v>
      </c>
    </row>
    <row r="7" spans="2:22" ht="37.5" customHeight="1" thickBot="1" x14ac:dyDescent="0.25">
      <c r="B7" s="993"/>
      <c r="C7" s="994"/>
      <c r="D7" s="945">
        <f>D17</f>
        <v>38</v>
      </c>
      <c r="E7" s="945">
        <f>E17</f>
        <v>97</v>
      </c>
      <c r="F7" s="1011">
        <v>350</v>
      </c>
      <c r="G7" s="1012"/>
      <c r="H7" s="1002"/>
      <c r="I7" s="1003"/>
      <c r="J7" s="1003"/>
      <c r="K7" s="1004"/>
      <c r="L7" s="1005" t="s">
        <v>416</v>
      </c>
      <c r="M7" s="1006"/>
      <c r="N7" s="1007"/>
      <c r="O7" s="813"/>
      <c r="P7" s="814"/>
      <c r="Q7" s="814"/>
      <c r="R7" s="814"/>
      <c r="S7" s="815"/>
      <c r="T7" s="1033"/>
      <c r="U7" s="120" t="s">
        <v>417</v>
      </c>
      <c r="V7" s="235"/>
    </row>
    <row r="8" spans="2:22" ht="37.5" customHeight="1" thickBot="1" x14ac:dyDescent="0.25">
      <c r="B8" s="995"/>
      <c r="C8" s="996"/>
      <c r="D8" s="945"/>
      <c r="E8" s="945"/>
      <c r="F8" s="1013"/>
      <c r="G8" s="1014"/>
      <c r="H8" s="816"/>
      <c r="I8" s="817"/>
      <c r="J8" s="817"/>
      <c r="K8" s="818"/>
      <c r="L8" s="1008"/>
      <c r="M8" s="1009"/>
      <c r="N8" s="1010"/>
      <c r="O8" s="816"/>
      <c r="P8" s="817"/>
      <c r="Q8" s="817"/>
      <c r="R8" s="817"/>
      <c r="S8" s="818"/>
      <c r="T8" s="1034"/>
      <c r="U8" s="120" t="s">
        <v>418</v>
      </c>
      <c r="V8" s="235"/>
    </row>
    <row r="9" spans="2:22" ht="30" customHeight="1" x14ac:dyDescent="0.2">
      <c r="B9" s="983" t="s">
        <v>419</v>
      </c>
      <c r="C9" s="984"/>
      <c r="D9" s="987" t="s">
        <v>1987</v>
      </c>
      <c r="E9" s="988"/>
      <c r="F9" s="988"/>
      <c r="G9" s="988"/>
      <c r="H9" s="988"/>
      <c r="I9" s="988"/>
      <c r="J9" s="988"/>
      <c r="K9" s="988"/>
      <c r="L9" s="988"/>
      <c r="M9" s="988"/>
      <c r="N9" s="988"/>
      <c r="O9" s="988"/>
      <c r="P9" s="988"/>
      <c r="Q9" s="988"/>
      <c r="R9" s="988"/>
      <c r="S9" s="989"/>
      <c r="T9" s="1034"/>
      <c r="U9" s="120" t="s">
        <v>420</v>
      </c>
      <c r="V9" s="235"/>
    </row>
    <row r="10" spans="2:22" ht="44.25" customHeight="1" thickBot="1" x14ac:dyDescent="0.25">
      <c r="B10" s="985"/>
      <c r="C10" s="986"/>
      <c r="D10" s="990"/>
      <c r="E10" s="991"/>
      <c r="F10" s="991"/>
      <c r="G10" s="991"/>
      <c r="H10" s="991"/>
      <c r="I10" s="991"/>
      <c r="J10" s="991"/>
      <c r="K10" s="991"/>
      <c r="L10" s="991"/>
      <c r="M10" s="991"/>
      <c r="N10" s="991"/>
      <c r="O10" s="991"/>
      <c r="P10" s="991"/>
      <c r="Q10" s="991"/>
      <c r="R10" s="991"/>
      <c r="S10" s="992"/>
      <c r="T10" s="1034"/>
      <c r="U10" s="245" t="s">
        <v>474</v>
      </c>
      <c r="V10" s="235"/>
    </row>
    <row r="11" spans="2:22" ht="43.5" customHeight="1" thickBot="1" x14ac:dyDescent="0.25">
      <c r="B11" s="940" t="s">
        <v>422</v>
      </c>
      <c r="C11" s="941"/>
      <c r="D11" s="942" t="str">
        <f>'Vekalet bordrosu '!C4</f>
        <v>Strateji Geliştirme Daire Başkanlığı</v>
      </c>
      <c r="E11" s="943"/>
      <c r="F11" s="943"/>
      <c r="G11" s="943"/>
      <c r="H11" s="943"/>
      <c r="I11" s="943"/>
      <c r="J11" s="943"/>
      <c r="K11" s="943"/>
      <c r="L11" s="943"/>
      <c r="M11" s="943"/>
      <c r="N11" s="943"/>
      <c r="O11" s="943"/>
      <c r="P11" s="943"/>
      <c r="Q11" s="943"/>
      <c r="R11" s="943"/>
      <c r="S11" s="944"/>
      <c r="T11" s="1035"/>
      <c r="U11" s="122"/>
      <c r="V11" s="236"/>
    </row>
    <row r="12" spans="2:22" ht="13.5" thickBot="1" x14ac:dyDescent="0.25">
      <c r="B12" s="112"/>
      <c r="C12" s="112"/>
      <c r="D12" s="112"/>
      <c r="E12" s="112"/>
      <c r="F12" s="112"/>
      <c r="G12" s="112"/>
      <c r="H12" s="124"/>
      <c r="I12" s="124"/>
      <c r="J12" s="124"/>
      <c r="K12" s="124"/>
      <c r="L12" s="124"/>
      <c r="M12" s="124"/>
      <c r="N12" s="124"/>
      <c r="O12" s="124"/>
      <c r="P12" s="124"/>
      <c r="Q12" s="124"/>
      <c r="R12" s="124"/>
      <c r="S12" s="124"/>
      <c r="T12" s="124"/>
      <c r="U12" s="124"/>
      <c r="V12" s="124"/>
    </row>
    <row r="13" spans="2:22" ht="33" customHeight="1" thickBot="1" x14ac:dyDescent="0.25">
      <c r="B13" s="852" t="s">
        <v>423</v>
      </c>
      <c r="C13" s="864"/>
      <c r="D13" s="891" t="s">
        <v>424</v>
      </c>
      <c r="E13" s="974"/>
      <c r="F13" s="974"/>
      <c r="G13" s="974"/>
      <c r="H13" s="977" t="s">
        <v>425</v>
      </c>
      <c r="I13" s="978"/>
      <c r="J13" s="978"/>
      <c r="K13" s="979"/>
      <c r="L13" s="852" t="s">
        <v>426</v>
      </c>
      <c r="M13" s="864"/>
      <c r="N13" s="946" t="s">
        <v>427</v>
      </c>
      <c r="O13" s="947"/>
      <c r="P13" s="947"/>
      <c r="Q13" s="947"/>
      <c r="R13" s="948"/>
      <c r="S13" s="949" t="s">
        <v>428</v>
      </c>
      <c r="T13" s="950"/>
      <c r="U13" s="951"/>
      <c r="V13" s="952" t="s">
        <v>429</v>
      </c>
    </row>
    <row r="14" spans="2:22" ht="33" customHeight="1" x14ac:dyDescent="0.2">
      <c r="B14" s="854"/>
      <c r="C14" s="865"/>
      <c r="D14" s="975"/>
      <c r="E14" s="976"/>
      <c r="F14" s="976"/>
      <c r="G14" s="976"/>
      <c r="H14" s="980"/>
      <c r="I14" s="981"/>
      <c r="J14" s="981"/>
      <c r="K14" s="982"/>
      <c r="L14" s="955" t="s">
        <v>430</v>
      </c>
      <c r="M14" s="956"/>
      <c r="N14" s="955" t="s">
        <v>430</v>
      </c>
      <c r="O14" s="957"/>
      <c r="P14" s="957"/>
      <c r="Q14" s="957"/>
      <c r="R14" s="129"/>
      <c r="S14" s="958" t="s">
        <v>431</v>
      </c>
      <c r="T14" s="959"/>
      <c r="U14" s="962" t="s">
        <v>432</v>
      </c>
      <c r="V14" s="953"/>
    </row>
    <row r="15" spans="2:22" ht="33" customHeight="1" thickBot="1" x14ac:dyDescent="0.25">
      <c r="B15" s="856"/>
      <c r="C15" s="866"/>
      <c r="D15" s="131">
        <v>1</v>
      </c>
      <c r="E15" s="132">
        <v>2</v>
      </c>
      <c r="F15" s="132">
        <v>3</v>
      </c>
      <c r="G15" s="132">
        <v>4</v>
      </c>
      <c r="H15" s="133">
        <v>1</v>
      </c>
      <c r="I15" s="133">
        <v>2</v>
      </c>
      <c r="J15" s="134">
        <v>3</v>
      </c>
      <c r="K15" s="135">
        <v>4</v>
      </c>
      <c r="L15" s="932">
        <v>1</v>
      </c>
      <c r="M15" s="933"/>
      <c r="N15" s="133">
        <v>1</v>
      </c>
      <c r="O15" s="133">
        <v>2</v>
      </c>
      <c r="P15" s="133">
        <v>3</v>
      </c>
      <c r="Q15" s="133">
        <v>4</v>
      </c>
      <c r="R15" s="130">
        <v>5</v>
      </c>
      <c r="S15" s="960"/>
      <c r="T15" s="961"/>
      <c r="U15" s="963"/>
      <c r="V15" s="954"/>
    </row>
    <row r="16" spans="2:22" ht="30" x14ac:dyDescent="0.2">
      <c r="B16" s="934"/>
      <c r="C16" s="934"/>
      <c r="D16" s="136"/>
      <c r="E16" s="137"/>
      <c r="F16" s="137"/>
      <c r="G16" s="137"/>
      <c r="H16" s="138"/>
      <c r="I16" s="139"/>
      <c r="J16" s="139"/>
      <c r="K16" s="140"/>
      <c r="L16" s="935"/>
      <c r="M16" s="935"/>
      <c r="N16" s="138"/>
      <c r="O16" s="139"/>
      <c r="P16" s="139"/>
      <c r="Q16" s="140"/>
      <c r="R16" s="141"/>
      <c r="S16" s="936"/>
      <c r="T16" s="937"/>
      <c r="U16" s="142"/>
      <c r="V16" s="143"/>
    </row>
    <row r="17" spans="2:22" ht="30" x14ac:dyDescent="0.2">
      <c r="B17" s="928">
        <v>630</v>
      </c>
      <c r="C17" s="929"/>
      <c r="D17" s="237">
        <v>38</v>
      </c>
      <c r="E17" s="238">
        <v>97</v>
      </c>
      <c r="F17" s="238">
        <v>0</v>
      </c>
      <c r="G17" s="239">
        <v>1</v>
      </c>
      <c r="H17" s="237">
        <v>1</v>
      </c>
      <c r="I17" s="238">
        <v>1</v>
      </c>
      <c r="J17" s="238">
        <v>2</v>
      </c>
      <c r="K17" s="239">
        <v>0</v>
      </c>
      <c r="L17" s="938">
        <v>1</v>
      </c>
      <c r="M17" s="939"/>
      <c r="N17" s="237">
        <v>1</v>
      </c>
      <c r="O17" s="238">
        <v>1</v>
      </c>
      <c r="P17" s="238">
        <v>1</v>
      </c>
      <c r="Q17" s="238">
        <v>1</v>
      </c>
      <c r="R17" s="147"/>
      <c r="S17" s="799">
        <f>'Vekalet bordrosu '!C28</f>
        <v>7.03</v>
      </c>
      <c r="T17" s="800"/>
      <c r="U17" s="148"/>
      <c r="V17" s="149" t="s">
        <v>460</v>
      </c>
    </row>
    <row r="18" spans="2:22" ht="30" x14ac:dyDescent="0.2">
      <c r="B18" s="928">
        <v>630</v>
      </c>
      <c r="C18" s="929"/>
      <c r="D18" s="144">
        <f>#N/A</f>
        <v>12</v>
      </c>
      <c r="E18" s="144">
        <f>#N/A</f>
        <v>1</v>
      </c>
      <c r="F18" s="144">
        <f>#N/A</f>
        <v>32</v>
      </c>
      <c r="G18" s="144">
        <f>#N/A</f>
        <v>62</v>
      </c>
      <c r="H18" s="144">
        <f>#N/A</f>
        <v>1</v>
      </c>
      <c r="I18" s="144">
        <f>#N/A</f>
        <v>1</v>
      </c>
      <c r="J18" s="144">
        <f>#N/A</f>
        <v>2</v>
      </c>
      <c r="K18" s="144">
        <f>#N/A</f>
        <v>0</v>
      </c>
      <c r="L18" s="926">
        <f>#N/A</f>
        <v>1</v>
      </c>
      <c r="M18" s="927"/>
      <c r="N18" s="237">
        <v>1</v>
      </c>
      <c r="O18" s="238">
        <v>1</v>
      </c>
      <c r="P18" s="238">
        <v>2</v>
      </c>
      <c r="Q18" s="238">
        <v>1</v>
      </c>
      <c r="R18" s="152"/>
      <c r="S18" s="799">
        <f>'Vekalet bordrosu '!C29</f>
        <v>0</v>
      </c>
      <c r="T18" s="800"/>
      <c r="U18" s="148"/>
      <c r="V18" s="149" t="s">
        <v>461</v>
      </c>
    </row>
    <row r="19" spans="2:22" ht="30" x14ac:dyDescent="0.2">
      <c r="B19" s="801"/>
      <c r="C19" s="803"/>
      <c r="D19" s="144"/>
      <c r="E19" s="145"/>
      <c r="F19" s="145"/>
      <c r="G19" s="146"/>
      <c r="H19" s="150"/>
      <c r="I19" s="145"/>
      <c r="J19" s="145"/>
      <c r="K19" s="151"/>
      <c r="L19" s="926"/>
      <c r="M19" s="927"/>
      <c r="N19" s="153"/>
      <c r="O19" s="154"/>
      <c r="P19" s="154"/>
      <c r="Q19" s="155"/>
      <c r="R19" s="152"/>
      <c r="S19" s="799"/>
      <c r="T19" s="800"/>
      <c r="U19" s="148"/>
      <c r="V19" s="149"/>
    </row>
    <row r="20" spans="2:22" ht="30" x14ac:dyDescent="0.2">
      <c r="B20" s="801">
        <v>600</v>
      </c>
      <c r="C20" s="803"/>
      <c r="D20" s="144"/>
      <c r="E20" s="145"/>
      <c r="F20" s="145"/>
      <c r="G20" s="146"/>
      <c r="H20" s="150"/>
      <c r="I20" s="145"/>
      <c r="J20" s="145"/>
      <c r="K20" s="151"/>
      <c r="L20" s="926"/>
      <c r="M20" s="927"/>
      <c r="N20" s="156">
        <v>1</v>
      </c>
      <c r="O20" s="157">
        <v>1</v>
      </c>
      <c r="P20" s="157">
        <v>1</v>
      </c>
      <c r="Q20" s="158">
        <v>3</v>
      </c>
      <c r="R20" s="152"/>
      <c r="S20" s="930"/>
      <c r="T20" s="799"/>
      <c r="U20" s="148">
        <f>'Vekalet bordrosu '!T21</f>
        <v>1.05</v>
      </c>
      <c r="V20" s="149" t="s">
        <v>462</v>
      </c>
    </row>
    <row r="21" spans="2:22" ht="30" x14ac:dyDescent="0.2">
      <c r="B21" s="801">
        <v>600</v>
      </c>
      <c r="C21" s="803"/>
      <c r="D21" s="144"/>
      <c r="E21" s="145"/>
      <c r="F21" s="145"/>
      <c r="G21" s="146"/>
      <c r="H21" s="150"/>
      <c r="I21" s="145"/>
      <c r="J21" s="145"/>
      <c r="K21" s="151"/>
      <c r="L21" s="926"/>
      <c r="M21" s="927"/>
      <c r="N21" s="156">
        <v>1</v>
      </c>
      <c r="O21" s="157">
        <v>5</v>
      </c>
      <c r="P21" s="157">
        <v>1</v>
      </c>
      <c r="Q21" s="158">
        <v>1</v>
      </c>
      <c r="R21" s="152"/>
      <c r="S21" s="799"/>
      <c r="T21" s="800"/>
      <c r="U21" s="148">
        <f>'Vekalet bordrosu '!V21</f>
        <v>0.05</v>
      </c>
      <c r="V21" s="149" t="s">
        <v>463</v>
      </c>
    </row>
    <row r="22" spans="2:22" ht="30" x14ac:dyDescent="0.2">
      <c r="B22" s="801">
        <v>600</v>
      </c>
      <c r="C22" s="803"/>
      <c r="D22" s="144"/>
      <c r="E22" s="145"/>
      <c r="F22" s="145"/>
      <c r="G22" s="145"/>
      <c r="H22" s="144"/>
      <c r="I22" s="145"/>
      <c r="J22" s="145"/>
      <c r="K22" s="146"/>
      <c r="L22" s="794"/>
      <c r="M22" s="794"/>
      <c r="N22" s="437">
        <v>1</v>
      </c>
      <c r="O22" s="438">
        <v>1</v>
      </c>
      <c r="P22" s="438">
        <v>1</v>
      </c>
      <c r="Q22" s="439">
        <v>1</v>
      </c>
      <c r="R22" s="152"/>
      <c r="S22" s="799"/>
      <c r="T22" s="800"/>
      <c r="U22" s="148">
        <f>'Vekalet bordrosu '!X21</f>
        <v>0</v>
      </c>
      <c r="V22" s="436" t="s">
        <v>1976</v>
      </c>
    </row>
    <row r="23" spans="2:22" ht="30" x14ac:dyDescent="0.2">
      <c r="B23" s="793"/>
      <c r="C23" s="793"/>
      <c r="D23" s="144"/>
      <c r="E23" s="145"/>
      <c r="F23" s="145"/>
      <c r="G23" s="145"/>
      <c r="H23" s="144"/>
      <c r="I23" s="145"/>
      <c r="J23" s="145"/>
      <c r="K23" s="146"/>
      <c r="L23" s="794"/>
      <c r="M23" s="794"/>
      <c r="N23" s="144"/>
      <c r="O23" s="145"/>
      <c r="P23" s="145"/>
      <c r="Q23" s="146"/>
      <c r="R23" s="160"/>
      <c r="S23" s="799"/>
      <c r="T23" s="800"/>
      <c r="U23" s="148"/>
      <c r="V23" s="149"/>
    </row>
    <row r="24" spans="2:22" ht="30" x14ac:dyDescent="0.2">
      <c r="B24" s="793"/>
      <c r="C24" s="793"/>
      <c r="D24" s="144"/>
      <c r="E24" s="145"/>
      <c r="F24" s="145"/>
      <c r="G24" s="145"/>
      <c r="H24" s="144"/>
      <c r="I24" s="145"/>
      <c r="J24" s="145"/>
      <c r="K24" s="146"/>
      <c r="L24" s="794"/>
      <c r="M24" s="794"/>
      <c r="N24" s="144"/>
      <c r="O24" s="145"/>
      <c r="P24" s="145"/>
      <c r="Q24" s="146"/>
      <c r="R24" s="160"/>
      <c r="S24" s="799"/>
      <c r="T24" s="800"/>
      <c r="U24" s="148"/>
      <c r="V24" s="149"/>
    </row>
    <row r="25" spans="2:22" ht="30" x14ac:dyDescent="0.2">
      <c r="B25" s="793"/>
      <c r="C25" s="793"/>
      <c r="D25" s="144"/>
      <c r="E25" s="145"/>
      <c r="F25" s="145"/>
      <c r="G25" s="145"/>
      <c r="H25" s="144"/>
      <c r="I25" s="145"/>
      <c r="J25" s="145"/>
      <c r="K25" s="146"/>
      <c r="L25" s="794"/>
      <c r="M25" s="794"/>
      <c r="N25" s="144"/>
      <c r="O25" s="145"/>
      <c r="P25" s="145"/>
      <c r="Q25" s="146"/>
      <c r="R25" s="160"/>
      <c r="S25" s="799"/>
      <c r="T25" s="800"/>
      <c r="U25" s="148"/>
      <c r="V25" s="149"/>
    </row>
    <row r="26" spans="2:22" ht="30" x14ac:dyDescent="0.2">
      <c r="B26" s="793"/>
      <c r="C26" s="793"/>
      <c r="D26" s="144"/>
      <c r="E26" s="145"/>
      <c r="F26" s="145"/>
      <c r="G26" s="145"/>
      <c r="H26" s="144"/>
      <c r="I26" s="145"/>
      <c r="J26" s="145"/>
      <c r="K26" s="146"/>
      <c r="L26" s="794"/>
      <c r="M26" s="794"/>
      <c r="N26" s="144"/>
      <c r="O26" s="145"/>
      <c r="P26" s="145"/>
      <c r="Q26" s="146"/>
      <c r="R26" s="160"/>
      <c r="S26" s="799"/>
      <c r="T26" s="800"/>
      <c r="U26" s="148"/>
      <c r="V26" s="149"/>
    </row>
    <row r="27" spans="2:22" ht="30" x14ac:dyDescent="0.2">
      <c r="B27" s="928">
        <v>830</v>
      </c>
      <c r="C27" s="929"/>
      <c r="D27" s="144">
        <f>#N/A</f>
        <v>12</v>
      </c>
      <c r="E27" s="144">
        <f>#N/A</f>
        <v>1</v>
      </c>
      <c r="F27" s="144">
        <f>#N/A</f>
        <v>32</v>
      </c>
      <c r="G27" s="144">
        <f>#N/A</f>
        <v>62</v>
      </c>
      <c r="H27" s="144">
        <f>#N/A</f>
        <v>1</v>
      </c>
      <c r="I27" s="144">
        <f>#N/A</f>
        <v>1</v>
      </c>
      <c r="J27" s="144">
        <f>#N/A</f>
        <v>2</v>
      </c>
      <c r="K27" s="144">
        <f>#N/A</f>
        <v>0</v>
      </c>
      <c r="L27" s="926">
        <f>#N/A</f>
        <v>1</v>
      </c>
      <c r="M27" s="927"/>
      <c r="N27" s="144">
        <f>#N/A</f>
        <v>1</v>
      </c>
      <c r="O27" s="144">
        <f>#N/A</f>
        <v>1</v>
      </c>
      <c r="P27" s="144">
        <f>#N/A</f>
        <v>1</v>
      </c>
      <c r="Q27" s="144">
        <f>#N/A</f>
        <v>1</v>
      </c>
      <c r="R27" s="213">
        <f>#N/A</f>
        <v>0</v>
      </c>
      <c r="S27" s="930">
        <f>#N/A</f>
        <v>20.83</v>
      </c>
      <c r="T27" s="799"/>
      <c r="U27" s="148"/>
      <c r="V27" s="149" t="str">
        <f>V17</f>
        <v xml:space="preserve">Aylıklar </v>
      </c>
    </row>
    <row r="28" spans="2:22" ht="30" x14ac:dyDescent="0.2">
      <c r="B28" s="928">
        <v>830</v>
      </c>
      <c r="C28" s="929"/>
      <c r="D28" s="144">
        <f>#N/A</f>
        <v>12</v>
      </c>
      <c r="E28" s="144">
        <f>#N/A</f>
        <v>1</v>
      </c>
      <c r="F28" s="144">
        <f>#N/A</f>
        <v>32</v>
      </c>
      <c r="G28" s="144">
        <f>#N/A</f>
        <v>62</v>
      </c>
      <c r="H28" s="144">
        <f>#N/A</f>
        <v>1</v>
      </c>
      <c r="I28" s="144">
        <f>#N/A</f>
        <v>1</v>
      </c>
      <c r="J28" s="144">
        <f>#N/A</f>
        <v>2</v>
      </c>
      <c r="K28" s="144">
        <f>#N/A</f>
        <v>0</v>
      </c>
      <c r="L28" s="926">
        <f>#N/A</f>
        <v>1</v>
      </c>
      <c r="M28" s="927"/>
      <c r="N28" s="144">
        <f>#N/A</f>
        <v>1</v>
      </c>
      <c r="O28" s="144">
        <f>#N/A</f>
        <v>1</v>
      </c>
      <c r="P28" s="144">
        <f>#N/A</f>
        <v>2</v>
      </c>
      <c r="Q28" s="144">
        <f>#N/A</f>
        <v>1</v>
      </c>
      <c r="R28" s="213">
        <f>#N/A</f>
        <v>0</v>
      </c>
      <c r="S28" s="930">
        <f>#N/A</f>
        <v>0</v>
      </c>
      <c r="T28" s="799"/>
      <c r="U28" s="148"/>
      <c r="V28" s="149" t="str">
        <f>V18</f>
        <v xml:space="preserve">Tazminatlar </v>
      </c>
    </row>
    <row r="29" spans="2:22" ht="30" x14ac:dyDescent="0.2">
      <c r="B29" s="801">
        <v>835</v>
      </c>
      <c r="C29" s="803"/>
      <c r="D29" s="144"/>
      <c r="E29" s="145"/>
      <c r="F29" s="145"/>
      <c r="G29" s="146"/>
      <c r="H29" s="150"/>
      <c r="I29" s="145"/>
      <c r="J29" s="145"/>
      <c r="K29" s="151"/>
      <c r="L29" s="926"/>
      <c r="M29" s="927"/>
      <c r="N29" s="156"/>
      <c r="O29" s="157"/>
      <c r="P29" s="157"/>
      <c r="Q29" s="158"/>
      <c r="R29" s="152"/>
      <c r="S29" s="930"/>
      <c r="T29" s="799"/>
      <c r="U29" s="148">
        <f>S27+S28</f>
        <v>20.83</v>
      </c>
      <c r="V29" s="149" t="s">
        <v>433</v>
      </c>
    </row>
    <row r="30" spans="2:22" ht="30" x14ac:dyDescent="0.2">
      <c r="B30" s="793"/>
      <c r="C30" s="931"/>
      <c r="D30" s="144"/>
      <c r="E30" s="145"/>
      <c r="F30" s="145"/>
      <c r="G30" s="146"/>
      <c r="H30" s="150"/>
      <c r="I30" s="145"/>
      <c r="J30" s="145"/>
      <c r="K30" s="151"/>
      <c r="L30" s="926"/>
      <c r="M30" s="927"/>
      <c r="N30" s="156"/>
      <c r="O30" s="157"/>
      <c r="P30" s="157"/>
      <c r="Q30" s="158"/>
      <c r="R30" s="152"/>
      <c r="S30" s="799"/>
      <c r="T30" s="800"/>
      <c r="U30" s="148"/>
      <c r="V30" s="149"/>
    </row>
    <row r="31" spans="2:22" ht="30" x14ac:dyDescent="0.2">
      <c r="B31" s="801">
        <v>800</v>
      </c>
      <c r="C31" s="803"/>
      <c r="D31" s="144"/>
      <c r="E31" s="145"/>
      <c r="F31" s="145"/>
      <c r="G31" s="146"/>
      <c r="H31" s="150"/>
      <c r="I31" s="145"/>
      <c r="J31" s="145"/>
      <c r="K31" s="151"/>
      <c r="L31" s="926"/>
      <c r="M31" s="927"/>
      <c r="N31" s="156">
        <f>N20</f>
        <v>1</v>
      </c>
      <c r="O31" s="156">
        <f>#N/A</f>
        <v>1</v>
      </c>
      <c r="P31" s="156">
        <f>#N/A</f>
        <v>1</v>
      </c>
      <c r="Q31" s="156">
        <f>#N/A</f>
        <v>3</v>
      </c>
      <c r="R31" s="152"/>
      <c r="S31" s="930"/>
      <c r="T31" s="799"/>
      <c r="U31" s="148">
        <f>U20</f>
        <v>1.05</v>
      </c>
      <c r="V31" s="149" t="s">
        <v>462</v>
      </c>
    </row>
    <row r="32" spans="2:22" ht="30" x14ac:dyDescent="0.2">
      <c r="B32" s="801">
        <v>800</v>
      </c>
      <c r="C32" s="803"/>
      <c r="D32" s="144"/>
      <c r="E32" s="145"/>
      <c r="F32" s="145"/>
      <c r="G32" s="146"/>
      <c r="H32" s="150"/>
      <c r="I32" s="145"/>
      <c r="J32" s="145"/>
      <c r="K32" s="151"/>
      <c r="L32" s="926"/>
      <c r="M32" s="927"/>
      <c r="N32" s="156">
        <f>N21</f>
        <v>1</v>
      </c>
      <c r="O32" s="156">
        <f>#N/A</f>
        <v>5</v>
      </c>
      <c r="P32" s="156">
        <f>#N/A</f>
        <v>1</v>
      </c>
      <c r="Q32" s="156">
        <f>#N/A</f>
        <v>1</v>
      </c>
      <c r="R32" s="152"/>
      <c r="S32" s="799"/>
      <c r="T32" s="800"/>
      <c r="U32" s="148">
        <f>U21</f>
        <v>0.05</v>
      </c>
      <c r="V32" s="149" t="s">
        <v>463</v>
      </c>
    </row>
    <row r="33" spans="2:22" ht="30" x14ac:dyDescent="0.2">
      <c r="B33" s="801">
        <v>800</v>
      </c>
      <c r="C33" s="803"/>
      <c r="D33" s="144"/>
      <c r="E33" s="145"/>
      <c r="F33" s="145"/>
      <c r="G33" s="146"/>
      <c r="H33" s="150"/>
      <c r="I33" s="145"/>
      <c r="J33" s="145"/>
      <c r="K33" s="151"/>
      <c r="L33" s="926"/>
      <c r="M33" s="927"/>
      <c r="N33" s="156">
        <f>N22</f>
        <v>1</v>
      </c>
      <c r="O33" s="156">
        <f>#N/A</f>
        <v>1</v>
      </c>
      <c r="P33" s="156">
        <f>#N/A</f>
        <v>1</v>
      </c>
      <c r="Q33" s="156">
        <f>#N/A</f>
        <v>1</v>
      </c>
      <c r="R33" s="152"/>
      <c r="S33" s="799"/>
      <c r="T33" s="800"/>
      <c r="U33" s="148">
        <f>U22</f>
        <v>0</v>
      </c>
      <c r="V33" s="149" t="s">
        <v>463</v>
      </c>
    </row>
    <row r="34" spans="2:22" ht="30" x14ac:dyDescent="0.2">
      <c r="B34" s="928">
        <v>805</v>
      </c>
      <c r="C34" s="929"/>
      <c r="D34" s="144"/>
      <c r="E34" s="145"/>
      <c r="F34" s="145"/>
      <c r="G34" s="146"/>
      <c r="H34" s="150"/>
      <c r="I34" s="145"/>
      <c r="J34" s="145"/>
      <c r="K34" s="151"/>
      <c r="L34" s="926"/>
      <c r="M34" s="927"/>
      <c r="N34" s="156"/>
      <c r="O34" s="157"/>
      <c r="P34" s="157"/>
      <c r="Q34" s="158"/>
      <c r="R34" s="213">
        <f>R23</f>
        <v>0</v>
      </c>
      <c r="S34" s="930">
        <f>U31+U32+U33</f>
        <v>1.1000000000000001</v>
      </c>
      <c r="T34" s="799"/>
      <c r="U34" s="148"/>
      <c r="V34" s="149"/>
    </row>
    <row r="35" spans="2:22" ht="30" x14ac:dyDescent="0.2">
      <c r="B35" s="793"/>
      <c r="C35" s="793"/>
      <c r="D35" s="144"/>
      <c r="E35" s="145"/>
      <c r="F35" s="145"/>
      <c r="G35" s="145"/>
      <c r="H35" s="144"/>
      <c r="I35" s="145"/>
      <c r="J35" s="145"/>
      <c r="K35" s="146"/>
      <c r="L35" s="794"/>
      <c r="M35" s="794"/>
      <c r="N35" s="144"/>
      <c r="O35" s="145"/>
      <c r="P35" s="145"/>
      <c r="Q35" s="146"/>
      <c r="R35" s="160"/>
      <c r="S35" s="799"/>
      <c r="T35" s="800"/>
      <c r="U35" s="148"/>
      <c r="V35" s="149"/>
    </row>
    <row r="36" spans="2:22" ht="30" x14ac:dyDescent="0.2">
      <c r="B36" s="793"/>
      <c r="C36" s="793"/>
      <c r="D36" s="144"/>
      <c r="E36" s="145"/>
      <c r="F36" s="145"/>
      <c r="G36" s="145"/>
      <c r="H36" s="144"/>
      <c r="I36" s="145"/>
      <c r="J36" s="145"/>
      <c r="K36" s="146"/>
      <c r="L36" s="794"/>
      <c r="M36" s="794"/>
      <c r="N36" s="144"/>
      <c r="O36" s="145"/>
      <c r="P36" s="145"/>
      <c r="Q36" s="146"/>
      <c r="R36" s="160"/>
      <c r="S36" s="799"/>
      <c r="T36" s="800"/>
      <c r="U36" s="148"/>
      <c r="V36" s="149"/>
    </row>
    <row r="37" spans="2:22" ht="30" x14ac:dyDescent="0.2">
      <c r="B37" s="793"/>
      <c r="C37" s="793"/>
      <c r="D37" s="144"/>
      <c r="E37" s="145"/>
      <c r="F37" s="145"/>
      <c r="G37" s="145"/>
      <c r="H37" s="144"/>
      <c r="I37" s="145"/>
      <c r="J37" s="145"/>
      <c r="K37" s="146"/>
      <c r="L37" s="794"/>
      <c r="M37" s="794"/>
      <c r="N37" s="144"/>
      <c r="O37" s="145"/>
      <c r="P37" s="145"/>
      <c r="Q37" s="146"/>
      <c r="R37" s="160"/>
      <c r="S37" s="799"/>
      <c r="T37" s="800"/>
      <c r="U37" s="148"/>
      <c r="V37" s="149"/>
    </row>
    <row r="38" spans="2:22" ht="30" x14ac:dyDescent="0.2">
      <c r="B38" s="793"/>
      <c r="C38" s="793"/>
      <c r="D38" s="144"/>
      <c r="E38" s="145"/>
      <c r="F38" s="145"/>
      <c r="G38" s="145"/>
      <c r="H38" s="144"/>
      <c r="I38" s="145"/>
      <c r="J38" s="145"/>
      <c r="K38" s="146"/>
      <c r="L38" s="794"/>
      <c r="M38" s="794"/>
      <c r="N38" s="144"/>
      <c r="O38" s="145"/>
      <c r="P38" s="145"/>
      <c r="Q38" s="146"/>
      <c r="R38" s="160"/>
      <c r="S38" s="799"/>
      <c r="T38" s="800"/>
      <c r="U38" s="148"/>
      <c r="V38" s="149"/>
    </row>
    <row r="39" spans="2:22" ht="30" x14ac:dyDescent="0.2">
      <c r="B39" s="793"/>
      <c r="C39" s="793"/>
      <c r="D39" s="144"/>
      <c r="E39" s="145"/>
      <c r="F39" s="145"/>
      <c r="G39" s="145"/>
      <c r="H39" s="144"/>
      <c r="I39" s="145"/>
      <c r="J39" s="145"/>
      <c r="K39" s="146"/>
      <c r="L39" s="794"/>
      <c r="M39" s="794"/>
      <c r="N39" s="144"/>
      <c r="O39" s="145"/>
      <c r="P39" s="145"/>
      <c r="Q39" s="146"/>
      <c r="R39" s="160"/>
      <c r="S39" s="799"/>
      <c r="T39" s="800"/>
      <c r="U39" s="148"/>
      <c r="V39" s="149"/>
    </row>
    <row r="40" spans="2:22" ht="30" x14ac:dyDescent="0.2">
      <c r="B40" s="793"/>
      <c r="C40" s="793"/>
      <c r="D40" s="144"/>
      <c r="E40" s="145"/>
      <c r="F40" s="145"/>
      <c r="G40" s="145"/>
      <c r="H40" s="144"/>
      <c r="I40" s="145"/>
      <c r="J40" s="145"/>
      <c r="K40" s="146"/>
      <c r="L40" s="794"/>
      <c r="M40" s="794"/>
      <c r="N40" s="144"/>
      <c r="O40" s="145"/>
      <c r="P40" s="145"/>
      <c r="Q40" s="146"/>
      <c r="R40" s="160"/>
      <c r="S40" s="799"/>
      <c r="T40" s="800"/>
      <c r="U40" s="148"/>
      <c r="V40" s="149"/>
    </row>
    <row r="41" spans="2:22" ht="30" x14ac:dyDescent="0.2">
      <c r="B41" s="793"/>
      <c r="C41" s="793"/>
      <c r="D41" s="144"/>
      <c r="E41" s="145"/>
      <c r="F41" s="145"/>
      <c r="G41" s="145"/>
      <c r="H41" s="144"/>
      <c r="I41" s="145"/>
      <c r="J41" s="145"/>
      <c r="K41" s="146"/>
      <c r="L41" s="794"/>
      <c r="M41" s="794"/>
      <c r="N41" s="144"/>
      <c r="O41" s="145"/>
      <c r="P41" s="145"/>
      <c r="Q41" s="146"/>
      <c r="R41" s="160"/>
      <c r="S41" s="799"/>
      <c r="T41" s="800"/>
      <c r="U41" s="148"/>
      <c r="V41" s="149"/>
    </row>
    <row r="42" spans="2:22" ht="30" x14ac:dyDescent="0.2">
      <c r="B42" s="793"/>
      <c r="C42" s="793"/>
      <c r="D42" s="144"/>
      <c r="E42" s="145"/>
      <c r="F42" s="145"/>
      <c r="G42" s="145"/>
      <c r="H42" s="144"/>
      <c r="I42" s="145"/>
      <c r="J42" s="145"/>
      <c r="K42" s="146"/>
      <c r="L42" s="794"/>
      <c r="M42" s="794"/>
      <c r="N42" s="144"/>
      <c r="O42" s="145"/>
      <c r="P42" s="145"/>
      <c r="Q42" s="146"/>
      <c r="R42" s="160"/>
      <c r="S42" s="799"/>
      <c r="T42" s="800"/>
      <c r="U42" s="148"/>
      <c r="V42" s="149"/>
    </row>
    <row r="43" spans="2:22" ht="30" x14ac:dyDescent="0.2">
      <c r="B43" s="793"/>
      <c r="C43" s="793"/>
      <c r="D43" s="144"/>
      <c r="E43" s="145"/>
      <c r="F43" s="145"/>
      <c r="G43" s="145"/>
      <c r="H43" s="144"/>
      <c r="I43" s="145"/>
      <c r="J43" s="145"/>
      <c r="K43" s="146"/>
      <c r="L43" s="794"/>
      <c r="M43" s="794"/>
      <c r="N43" s="144"/>
      <c r="O43" s="145"/>
      <c r="P43" s="145"/>
      <c r="Q43" s="146"/>
      <c r="R43" s="160"/>
      <c r="S43" s="799"/>
      <c r="T43" s="800"/>
      <c r="U43" s="148"/>
      <c r="V43" s="149"/>
    </row>
    <row r="44" spans="2:22" ht="30" x14ac:dyDescent="0.2">
      <c r="B44" s="793"/>
      <c r="C44" s="793"/>
      <c r="D44" s="144"/>
      <c r="E44" s="145"/>
      <c r="F44" s="145"/>
      <c r="G44" s="145"/>
      <c r="H44" s="144"/>
      <c r="I44" s="145"/>
      <c r="J44" s="145"/>
      <c r="K44" s="146"/>
      <c r="L44" s="794"/>
      <c r="M44" s="794"/>
      <c r="N44" s="144"/>
      <c r="O44" s="145"/>
      <c r="P44" s="145"/>
      <c r="Q44" s="146"/>
      <c r="R44" s="160"/>
      <c r="S44" s="799"/>
      <c r="T44" s="800"/>
      <c r="U44" s="148"/>
      <c r="V44" s="149"/>
    </row>
    <row r="45" spans="2:22" ht="30" x14ac:dyDescent="0.2">
      <c r="B45" s="793"/>
      <c r="C45" s="793"/>
      <c r="D45" s="144"/>
      <c r="E45" s="145"/>
      <c r="F45" s="145"/>
      <c r="G45" s="145"/>
      <c r="H45" s="144"/>
      <c r="I45" s="145"/>
      <c r="J45" s="145"/>
      <c r="K45" s="146"/>
      <c r="L45" s="794"/>
      <c r="M45" s="794"/>
      <c r="N45" s="144"/>
      <c r="O45" s="145"/>
      <c r="P45" s="145"/>
      <c r="Q45" s="146"/>
      <c r="R45" s="160"/>
      <c r="S45" s="799"/>
      <c r="T45" s="800"/>
      <c r="U45" s="148"/>
      <c r="V45" s="149"/>
    </row>
    <row r="46" spans="2:22" ht="30" x14ac:dyDescent="0.2">
      <c r="B46" s="793"/>
      <c r="C46" s="793"/>
      <c r="D46" s="144"/>
      <c r="E46" s="145"/>
      <c r="F46" s="145"/>
      <c r="G46" s="145"/>
      <c r="H46" s="144"/>
      <c r="I46" s="145"/>
      <c r="J46" s="145"/>
      <c r="K46" s="146"/>
      <c r="L46" s="794"/>
      <c r="M46" s="794"/>
      <c r="N46" s="144"/>
      <c r="O46" s="145"/>
      <c r="P46" s="145"/>
      <c r="Q46" s="146"/>
      <c r="R46" s="160"/>
      <c r="S46" s="799"/>
      <c r="T46" s="800"/>
      <c r="U46" s="148"/>
      <c r="V46" s="149"/>
    </row>
    <row r="47" spans="2:22" ht="30" x14ac:dyDescent="0.2">
      <c r="B47" s="793"/>
      <c r="C47" s="793"/>
      <c r="D47" s="144"/>
      <c r="E47" s="145"/>
      <c r="F47" s="145"/>
      <c r="G47" s="145"/>
      <c r="H47" s="144"/>
      <c r="I47" s="145"/>
      <c r="J47" s="145"/>
      <c r="K47" s="146"/>
      <c r="L47" s="794"/>
      <c r="M47" s="794"/>
      <c r="N47" s="144"/>
      <c r="O47" s="145"/>
      <c r="P47" s="145"/>
      <c r="Q47" s="146"/>
      <c r="R47" s="160"/>
      <c r="S47" s="799"/>
      <c r="T47" s="800"/>
      <c r="U47" s="148"/>
      <c r="V47" s="149"/>
    </row>
    <row r="48" spans="2:22" ht="30" x14ac:dyDescent="0.2">
      <c r="B48" s="793"/>
      <c r="C48" s="793"/>
      <c r="D48" s="144"/>
      <c r="E48" s="145"/>
      <c r="F48" s="145"/>
      <c r="G48" s="145"/>
      <c r="H48" s="144"/>
      <c r="I48" s="145"/>
      <c r="J48" s="145"/>
      <c r="K48" s="146"/>
      <c r="L48" s="794"/>
      <c r="M48" s="794"/>
      <c r="N48" s="144"/>
      <c r="O48" s="145"/>
      <c r="P48" s="145"/>
      <c r="Q48" s="146"/>
      <c r="R48" s="160"/>
      <c r="S48" s="799"/>
      <c r="T48" s="800"/>
      <c r="U48" s="148"/>
      <c r="V48" s="149"/>
    </row>
    <row r="49" spans="2:22" ht="30" x14ac:dyDescent="0.2">
      <c r="B49" s="793"/>
      <c r="C49" s="793"/>
      <c r="D49" s="144"/>
      <c r="E49" s="145"/>
      <c r="F49" s="145"/>
      <c r="G49" s="145"/>
      <c r="H49" s="144"/>
      <c r="I49" s="145"/>
      <c r="J49" s="145"/>
      <c r="K49" s="146"/>
      <c r="L49" s="794"/>
      <c r="M49" s="794"/>
      <c r="N49" s="144"/>
      <c r="O49" s="145"/>
      <c r="P49" s="145"/>
      <c r="Q49" s="146"/>
      <c r="R49" s="160"/>
      <c r="S49" s="799"/>
      <c r="T49" s="800"/>
      <c r="U49" s="148"/>
      <c r="V49" s="149"/>
    </row>
    <row r="50" spans="2:22" ht="30" x14ac:dyDescent="0.2">
      <c r="B50" s="793"/>
      <c r="C50" s="793"/>
      <c r="D50" s="144"/>
      <c r="E50" s="145"/>
      <c r="F50" s="145"/>
      <c r="G50" s="145"/>
      <c r="H50" s="144"/>
      <c r="I50" s="145"/>
      <c r="J50" s="145"/>
      <c r="K50" s="146"/>
      <c r="L50" s="794"/>
      <c r="M50" s="794"/>
      <c r="N50" s="144"/>
      <c r="O50" s="145"/>
      <c r="P50" s="145"/>
      <c r="Q50" s="146"/>
      <c r="R50" s="160"/>
      <c r="S50" s="799"/>
      <c r="T50" s="800"/>
      <c r="U50" s="148"/>
      <c r="V50" s="149"/>
    </row>
    <row r="51" spans="2:22" ht="30" x14ac:dyDescent="0.2">
      <c r="B51" s="793"/>
      <c r="C51" s="793"/>
      <c r="D51" s="144"/>
      <c r="E51" s="145"/>
      <c r="F51" s="145"/>
      <c r="G51" s="145"/>
      <c r="H51" s="144"/>
      <c r="I51" s="145"/>
      <c r="J51" s="145"/>
      <c r="K51" s="146"/>
      <c r="L51" s="794"/>
      <c r="M51" s="794"/>
      <c r="N51" s="144"/>
      <c r="O51" s="145"/>
      <c r="P51" s="145"/>
      <c r="Q51" s="146"/>
      <c r="R51" s="160"/>
      <c r="S51" s="799"/>
      <c r="T51" s="800"/>
      <c r="U51" s="148"/>
      <c r="V51" s="149"/>
    </row>
    <row r="52" spans="2:22" ht="30" x14ac:dyDescent="0.2">
      <c r="B52" s="793"/>
      <c r="C52" s="793"/>
      <c r="D52" s="144"/>
      <c r="E52" s="145"/>
      <c r="F52" s="145"/>
      <c r="G52" s="145"/>
      <c r="H52" s="144"/>
      <c r="I52" s="145"/>
      <c r="J52" s="145"/>
      <c r="K52" s="146"/>
      <c r="L52" s="794"/>
      <c r="M52" s="794"/>
      <c r="N52" s="144"/>
      <c r="O52" s="145"/>
      <c r="P52" s="145"/>
      <c r="Q52" s="146"/>
      <c r="R52" s="160"/>
      <c r="S52" s="799"/>
      <c r="T52" s="800"/>
      <c r="U52" s="148"/>
      <c r="V52" s="149"/>
    </row>
    <row r="53" spans="2:22" ht="30" x14ac:dyDescent="0.2">
      <c r="B53" s="793"/>
      <c r="C53" s="793"/>
      <c r="D53" s="144"/>
      <c r="E53" s="145"/>
      <c r="F53" s="145"/>
      <c r="G53" s="145"/>
      <c r="H53" s="144"/>
      <c r="I53" s="145"/>
      <c r="J53" s="145"/>
      <c r="K53" s="146"/>
      <c r="L53" s="794"/>
      <c r="M53" s="794"/>
      <c r="N53" s="144"/>
      <c r="O53" s="145"/>
      <c r="P53" s="145"/>
      <c r="Q53" s="146"/>
      <c r="R53" s="160"/>
      <c r="S53" s="799"/>
      <c r="T53" s="800"/>
      <c r="U53" s="148"/>
      <c r="V53" s="149"/>
    </row>
    <row r="54" spans="2:22" ht="30" x14ac:dyDescent="0.2">
      <c r="B54" s="793"/>
      <c r="C54" s="793"/>
      <c r="D54" s="144"/>
      <c r="E54" s="145"/>
      <c r="F54" s="145"/>
      <c r="G54" s="145"/>
      <c r="H54" s="144"/>
      <c r="I54" s="145"/>
      <c r="J54" s="145"/>
      <c r="K54" s="146"/>
      <c r="L54" s="794"/>
      <c r="M54" s="794"/>
      <c r="N54" s="144"/>
      <c r="O54" s="145"/>
      <c r="P54" s="145"/>
      <c r="Q54" s="146"/>
      <c r="R54" s="160"/>
      <c r="S54" s="799"/>
      <c r="T54" s="800"/>
      <c r="U54" s="148"/>
      <c r="V54" s="149"/>
    </row>
    <row r="55" spans="2:22" ht="30" x14ac:dyDescent="0.2">
      <c r="B55" s="793"/>
      <c r="C55" s="793"/>
      <c r="D55" s="144"/>
      <c r="E55" s="145"/>
      <c r="F55" s="145"/>
      <c r="G55" s="145"/>
      <c r="H55" s="144"/>
      <c r="I55" s="145"/>
      <c r="J55" s="145"/>
      <c r="K55" s="146"/>
      <c r="L55" s="794"/>
      <c r="M55" s="794"/>
      <c r="N55" s="144"/>
      <c r="O55" s="145"/>
      <c r="P55" s="145"/>
      <c r="Q55" s="146"/>
      <c r="R55" s="160"/>
      <c r="S55" s="799"/>
      <c r="T55" s="800"/>
      <c r="U55" s="148"/>
      <c r="V55" s="149"/>
    </row>
    <row r="56" spans="2:22" ht="30" x14ac:dyDescent="0.2">
      <c r="B56" s="801">
        <v>325</v>
      </c>
      <c r="C56" s="802"/>
      <c r="D56" s="144"/>
      <c r="E56" s="145"/>
      <c r="F56" s="145"/>
      <c r="G56" s="145"/>
      <c r="H56" s="144"/>
      <c r="I56" s="145"/>
      <c r="J56" s="145"/>
      <c r="K56" s="146"/>
      <c r="L56" s="794"/>
      <c r="M56" s="794"/>
      <c r="N56" s="161" t="s">
        <v>434</v>
      </c>
      <c r="O56" s="162" t="s">
        <v>435</v>
      </c>
      <c r="P56" s="336" t="s">
        <v>436</v>
      </c>
      <c r="Q56" s="163" t="s">
        <v>437</v>
      </c>
      <c r="R56" s="160"/>
      <c r="S56" s="799"/>
      <c r="T56" s="800"/>
      <c r="U56" s="148">
        <f>(S17+S18)-(U20+U21+U22)</f>
        <v>5.93</v>
      </c>
      <c r="V56" s="164" t="s">
        <v>438</v>
      </c>
    </row>
    <row r="57" spans="2:22" ht="30" x14ac:dyDescent="0.2">
      <c r="B57" s="793"/>
      <c r="C57" s="793"/>
      <c r="D57" s="144"/>
      <c r="E57" s="145"/>
      <c r="F57" s="145"/>
      <c r="G57" s="145"/>
      <c r="H57" s="144"/>
      <c r="I57" s="145"/>
      <c r="J57" s="145"/>
      <c r="K57" s="146"/>
      <c r="L57" s="794"/>
      <c r="M57" s="794"/>
      <c r="N57" s="144"/>
      <c r="O57" s="145"/>
      <c r="P57" s="145"/>
      <c r="Q57" s="146"/>
      <c r="R57" s="160"/>
      <c r="S57" s="799"/>
      <c r="T57" s="800"/>
      <c r="U57" s="148"/>
      <c r="V57" s="149"/>
    </row>
    <row r="58" spans="2:22" ht="30.75" thickBot="1" x14ac:dyDescent="0.25">
      <c r="B58" s="798"/>
      <c r="C58" s="798"/>
      <c r="D58" s="144"/>
      <c r="E58" s="145"/>
      <c r="F58" s="145"/>
      <c r="G58" s="145"/>
      <c r="H58" s="144"/>
      <c r="I58" s="145"/>
      <c r="J58" s="145"/>
      <c r="K58" s="146"/>
      <c r="L58" s="794"/>
      <c r="M58" s="794"/>
      <c r="N58" s="144"/>
      <c r="O58" s="145"/>
      <c r="P58" s="145"/>
      <c r="Q58" s="146"/>
      <c r="R58" s="160"/>
      <c r="S58" s="799"/>
      <c r="T58" s="800"/>
      <c r="U58" s="165"/>
      <c r="V58" s="166"/>
    </row>
    <row r="59" spans="2:22" ht="30.75" thickBot="1" x14ac:dyDescent="0.25">
      <c r="B59" s="798"/>
      <c r="C59" s="798"/>
      <c r="D59" s="795" t="s">
        <v>464</v>
      </c>
      <c r="E59" s="796"/>
      <c r="F59" s="796"/>
      <c r="G59" s="796"/>
      <c r="H59" s="796"/>
      <c r="I59" s="796"/>
      <c r="J59" s="796"/>
      <c r="K59" s="796"/>
      <c r="L59" s="796"/>
      <c r="M59" s="796"/>
      <c r="N59" s="796"/>
      <c r="O59" s="796"/>
      <c r="P59" s="796"/>
      <c r="Q59" s="796"/>
      <c r="R59" s="796"/>
      <c r="S59" s="797">
        <f>SUM(S17:T18)</f>
        <v>7.03</v>
      </c>
      <c r="T59" s="797"/>
      <c r="U59" s="169"/>
      <c r="V59" s="218"/>
    </row>
    <row r="60" spans="2:22" ht="30.75" thickBot="1" x14ac:dyDescent="0.25">
      <c r="B60" s="798"/>
      <c r="C60" s="798"/>
      <c r="D60" s="795" t="s">
        <v>465</v>
      </c>
      <c r="E60" s="796"/>
      <c r="F60" s="796"/>
      <c r="G60" s="796"/>
      <c r="H60" s="796"/>
      <c r="I60" s="796"/>
      <c r="J60" s="796"/>
      <c r="K60" s="796"/>
      <c r="L60" s="796"/>
      <c r="M60" s="796"/>
      <c r="N60" s="796"/>
      <c r="O60" s="796"/>
      <c r="P60" s="796"/>
      <c r="Q60" s="796"/>
      <c r="R60" s="796"/>
      <c r="S60" s="797">
        <f>SUM(S16:T58)</f>
        <v>28.96</v>
      </c>
      <c r="T60" s="797"/>
      <c r="U60" s="169">
        <f>SUM(U16:U58)</f>
        <v>28.96</v>
      </c>
      <c r="V60" s="170"/>
    </row>
    <row r="61" spans="2:22" ht="18" x14ac:dyDescent="0.2">
      <c r="B61" s="124"/>
      <c r="C61" s="124"/>
      <c r="D61" s="171"/>
      <c r="E61" s="171"/>
      <c r="F61" s="171"/>
      <c r="G61" s="171"/>
      <c r="H61" s="171"/>
      <c r="I61" s="171"/>
      <c r="J61" s="171"/>
      <c r="K61" s="171"/>
      <c r="L61" s="171"/>
      <c r="M61" s="171"/>
      <c r="N61" s="171"/>
      <c r="O61" s="171"/>
      <c r="P61" s="171"/>
      <c r="Q61" s="171"/>
      <c r="R61" s="172"/>
      <c r="S61" s="173"/>
      <c r="T61" s="173"/>
      <c r="U61" s="124"/>
      <c r="V61" s="174"/>
    </row>
    <row r="62" spans="2:22" ht="27.75" x14ac:dyDescent="0.2">
      <c r="B62" s="809" t="str">
        <f>B108</f>
        <v>// YALNIZ-- Yedi  TL, Dört  Kr//</v>
      </c>
      <c r="C62" s="809"/>
      <c r="D62" s="809"/>
      <c r="E62" s="809"/>
      <c r="F62" s="809"/>
      <c r="G62" s="809"/>
      <c r="H62" s="809"/>
      <c r="I62" s="809"/>
      <c r="J62" s="809"/>
      <c r="K62" s="809"/>
      <c r="L62" s="809"/>
      <c r="M62" s="809"/>
      <c r="N62" s="809"/>
      <c r="O62" s="809"/>
      <c r="P62" s="809"/>
      <c r="Q62" s="809"/>
      <c r="R62" s="809"/>
      <c r="S62" s="809"/>
      <c r="T62" s="809"/>
      <c r="U62" s="915" t="s">
        <v>440</v>
      </c>
      <c r="V62" s="915"/>
    </row>
    <row r="63" spans="2:22" ht="39.75" customHeight="1" thickBot="1" x14ac:dyDescent="0.25">
      <c r="B63" s="175"/>
      <c r="C63" s="175"/>
      <c r="D63" s="176"/>
      <c r="E63" s="176"/>
      <c r="F63" s="176"/>
      <c r="G63" s="176"/>
      <c r="H63" s="176"/>
      <c r="I63" s="176"/>
      <c r="J63" s="176"/>
      <c r="K63" s="176"/>
      <c r="L63" s="176"/>
      <c r="M63" s="176"/>
      <c r="N63" s="176"/>
      <c r="O63" s="176"/>
      <c r="P63" s="176"/>
      <c r="Q63" s="176"/>
      <c r="R63" s="176"/>
      <c r="S63" s="176"/>
      <c r="T63" s="176"/>
      <c r="U63" s="925" t="s">
        <v>470</v>
      </c>
      <c r="V63" s="925"/>
    </row>
    <row r="64" spans="2:22" ht="48" customHeight="1" thickBot="1" x14ac:dyDescent="0.25">
      <c r="B64" s="916" t="s">
        <v>441</v>
      </c>
      <c r="C64" s="917"/>
      <c r="D64" s="918" t="s">
        <v>442</v>
      </c>
      <c r="E64" s="919"/>
      <c r="F64" s="919"/>
      <c r="G64" s="919"/>
      <c r="H64" s="918" t="s">
        <v>364</v>
      </c>
      <c r="I64" s="919"/>
      <c r="J64" s="919"/>
      <c r="K64" s="919"/>
      <c r="L64" s="920"/>
      <c r="M64" s="918" t="s">
        <v>443</v>
      </c>
      <c r="N64" s="919"/>
      <c r="O64" s="919"/>
      <c r="P64" s="919"/>
      <c r="Q64" s="920"/>
      <c r="R64" s="217"/>
      <c r="S64" s="921" t="s">
        <v>473</v>
      </c>
      <c r="T64" s="922"/>
      <c r="U64" s="923">
        <f ca="1">TODAY()</f>
        <v>42459</v>
      </c>
      <c r="V64" s="924"/>
    </row>
    <row r="65" spans="2:22" ht="36" customHeight="1" thickBot="1" x14ac:dyDescent="0.25">
      <c r="B65" s="891"/>
      <c r="C65" s="892"/>
      <c r="D65" s="897">
        <f>S17+S18</f>
        <v>7.03</v>
      </c>
      <c r="E65" s="898"/>
      <c r="F65" s="898"/>
      <c r="G65" s="898"/>
      <c r="H65" s="897">
        <f>U20+U21+U22</f>
        <v>1.1000000000000001</v>
      </c>
      <c r="I65" s="898"/>
      <c r="J65" s="898"/>
      <c r="K65" s="898"/>
      <c r="L65" s="903"/>
      <c r="M65" s="906">
        <f>D65-H65</f>
        <v>5.93</v>
      </c>
      <c r="N65" s="907"/>
      <c r="O65" s="907"/>
      <c r="P65" s="907"/>
      <c r="Q65" s="908"/>
      <c r="R65" s="179"/>
      <c r="S65" s="873"/>
      <c r="T65" s="874"/>
      <c r="U65" s="229" t="s">
        <v>444</v>
      </c>
      <c r="V65" s="240"/>
    </row>
    <row r="66" spans="2:22" ht="36" customHeight="1" thickBot="1" x14ac:dyDescent="0.25">
      <c r="B66" s="893"/>
      <c r="C66" s="894"/>
      <c r="D66" s="899"/>
      <c r="E66" s="900"/>
      <c r="F66" s="900"/>
      <c r="G66" s="900"/>
      <c r="H66" s="899"/>
      <c r="I66" s="900"/>
      <c r="J66" s="900"/>
      <c r="K66" s="900"/>
      <c r="L66" s="904"/>
      <c r="M66" s="909"/>
      <c r="N66" s="910"/>
      <c r="O66" s="910"/>
      <c r="P66" s="910"/>
      <c r="Q66" s="911"/>
      <c r="R66" s="179"/>
      <c r="S66" s="875"/>
      <c r="T66" s="876"/>
      <c r="U66" s="229" t="s">
        <v>445</v>
      </c>
      <c r="V66" s="241"/>
    </row>
    <row r="67" spans="2:22" ht="36" customHeight="1" thickBot="1" x14ac:dyDescent="0.25">
      <c r="B67" s="895"/>
      <c r="C67" s="896"/>
      <c r="D67" s="901"/>
      <c r="E67" s="902"/>
      <c r="F67" s="902"/>
      <c r="G67" s="902"/>
      <c r="H67" s="901"/>
      <c r="I67" s="902"/>
      <c r="J67" s="902"/>
      <c r="K67" s="902"/>
      <c r="L67" s="905"/>
      <c r="M67" s="912"/>
      <c r="N67" s="913"/>
      <c r="O67" s="913"/>
      <c r="P67" s="913"/>
      <c r="Q67" s="914"/>
      <c r="R67" s="181"/>
      <c r="S67" s="877"/>
      <c r="T67" s="878"/>
      <c r="U67" s="230" t="s">
        <v>415</v>
      </c>
      <c r="V67" s="241"/>
    </row>
    <row r="68" spans="2:22" ht="15" x14ac:dyDescent="0.2">
      <c r="B68" s="879" t="s">
        <v>446</v>
      </c>
      <c r="C68" s="880"/>
      <c r="D68" s="880"/>
      <c r="E68" s="880"/>
      <c r="F68" s="880"/>
      <c r="G68" s="880"/>
      <c r="H68" s="880"/>
      <c r="I68" s="880"/>
      <c r="J68" s="880"/>
      <c r="K68" s="880"/>
      <c r="L68" s="880"/>
      <c r="M68" s="880"/>
      <c r="N68" s="880"/>
      <c r="O68" s="880"/>
      <c r="P68" s="880"/>
      <c r="Q68" s="880"/>
      <c r="R68" s="880"/>
      <c r="S68" s="880"/>
      <c r="T68" s="881"/>
      <c r="U68" s="183"/>
      <c r="V68" s="183"/>
    </row>
    <row r="69" spans="2:22" ht="16.5" thickBot="1" x14ac:dyDescent="0.25">
      <c r="B69" s="882"/>
      <c r="C69" s="883"/>
      <c r="D69" s="883"/>
      <c r="E69" s="883"/>
      <c r="F69" s="883"/>
      <c r="G69" s="883"/>
      <c r="H69" s="883"/>
      <c r="I69" s="883"/>
      <c r="J69" s="883"/>
      <c r="K69" s="883"/>
      <c r="L69" s="883"/>
      <c r="M69" s="883"/>
      <c r="N69" s="883"/>
      <c r="O69" s="883"/>
      <c r="P69" s="883"/>
      <c r="Q69" s="883"/>
      <c r="R69" s="883"/>
      <c r="S69" s="883"/>
      <c r="T69" s="884"/>
      <c r="U69" s="184"/>
      <c r="V69" s="176"/>
    </row>
    <row r="70" spans="2:22" s="231" customFormat="1" ht="34.5" thickBot="1" x14ac:dyDescent="0.5">
      <c r="B70" s="885" t="s">
        <v>447</v>
      </c>
      <c r="C70" s="886"/>
      <c r="D70" s="886"/>
      <c r="E70" s="886"/>
      <c r="F70" s="886"/>
      <c r="G70" s="887" t="s">
        <v>448</v>
      </c>
      <c r="H70" s="888"/>
      <c r="I70" s="888"/>
      <c r="J70" s="888"/>
      <c r="K70" s="889"/>
      <c r="L70" s="886" t="s">
        <v>449</v>
      </c>
      <c r="M70" s="886"/>
      <c r="N70" s="886"/>
      <c r="O70" s="886"/>
      <c r="P70" s="890"/>
      <c r="Q70" s="826" t="s">
        <v>450</v>
      </c>
      <c r="R70" s="827"/>
      <c r="S70" s="827"/>
      <c r="T70" s="827"/>
      <c r="U70" s="827"/>
      <c r="V70" s="828"/>
    </row>
    <row r="71" spans="2:22" ht="42.75" customHeight="1" x14ac:dyDescent="0.2">
      <c r="B71" s="852"/>
      <c r="C71" s="853"/>
      <c r="D71" s="853"/>
      <c r="E71" s="853"/>
      <c r="F71" s="853"/>
      <c r="G71" s="858"/>
      <c r="H71" s="853"/>
      <c r="I71" s="853"/>
      <c r="J71" s="853"/>
      <c r="K71" s="859"/>
      <c r="L71" s="853"/>
      <c r="M71" s="853"/>
      <c r="N71" s="853"/>
      <c r="O71" s="853"/>
      <c r="P71" s="864"/>
      <c r="Q71" s="867" t="s">
        <v>471</v>
      </c>
      <c r="R71" s="868"/>
      <c r="S71" s="868"/>
      <c r="T71" s="868"/>
      <c r="U71" s="868"/>
      <c r="V71" s="869"/>
    </row>
    <row r="72" spans="2:22" ht="42.75" customHeight="1" x14ac:dyDescent="0.2">
      <c r="B72" s="854"/>
      <c r="C72" s="855"/>
      <c r="D72" s="855"/>
      <c r="E72" s="855"/>
      <c r="F72" s="855"/>
      <c r="G72" s="860"/>
      <c r="H72" s="855"/>
      <c r="I72" s="855"/>
      <c r="J72" s="855"/>
      <c r="K72" s="861"/>
      <c r="L72" s="855"/>
      <c r="M72" s="855"/>
      <c r="N72" s="855"/>
      <c r="O72" s="855"/>
      <c r="P72" s="865"/>
      <c r="Q72" s="870" t="s">
        <v>472</v>
      </c>
      <c r="R72" s="871"/>
      <c r="S72" s="871"/>
      <c r="T72" s="871"/>
      <c r="U72" s="871"/>
      <c r="V72" s="872"/>
    </row>
    <row r="73" spans="2:22" ht="42.75" customHeight="1" x14ac:dyDescent="0.2">
      <c r="B73" s="854"/>
      <c r="C73" s="855"/>
      <c r="D73" s="855"/>
      <c r="E73" s="855"/>
      <c r="F73" s="855"/>
      <c r="G73" s="860"/>
      <c r="H73" s="855"/>
      <c r="I73" s="855"/>
      <c r="J73" s="855"/>
      <c r="K73" s="861"/>
      <c r="L73" s="855"/>
      <c r="M73" s="855"/>
      <c r="N73" s="855"/>
      <c r="O73" s="855"/>
      <c r="P73" s="865"/>
      <c r="Q73" s="829"/>
      <c r="R73" s="830"/>
      <c r="S73" s="830"/>
      <c r="T73" s="830"/>
      <c r="U73" s="830"/>
      <c r="V73" s="831"/>
    </row>
    <row r="74" spans="2:22" ht="42.75" customHeight="1" thickBot="1" x14ac:dyDescent="0.25">
      <c r="B74" s="856"/>
      <c r="C74" s="857"/>
      <c r="D74" s="857"/>
      <c r="E74" s="857"/>
      <c r="F74" s="857"/>
      <c r="G74" s="862"/>
      <c r="H74" s="857"/>
      <c r="I74" s="857"/>
      <c r="J74" s="857"/>
      <c r="K74" s="863"/>
      <c r="L74" s="857"/>
      <c r="M74" s="857"/>
      <c r="N74" s="857"/>
      <c r="O74" s="857"/>
      <c r="P74" s="866"/>
      <c r="Q74" s="829"/>
      <c r="R74" s="830"/>
      <c r="S74" s="830"/>
      <c r="T74" s="830"/>
      <c r="U74" s="830"/>
      <c r="V74" s="831"/>
    </row>
    <row r="75" spans="2:22" ht="54.75" customHeight="1" thickBot="1" x14ac:dyDescent="0.25">
      <c r="B75" s="826" t="s">
        <v>451</v>
      </c>
      <c r="C75" s="827"/>
      <c r="D75" s="827"/>
      <c r="E75" s="827"/>
      <c r="F75" s="827"/>
      <c r="G75" s="827"/>
      <c r="H75" s="827"/>
      <c r="I75" s="827"/>
      <c r="J75" s="827"/>
      <c r="K75" s="827"/>
      <c r="L75" s="827"/>
      <c r="M75" s="827"/>
      <c r="N75" s="827"/>
      <c r="O75" s="827"/>
      <c r="P75" s="828"/>
      <c r="Q75" s="829"/>
      <c r="R75" s="830"/>
      <c r="S75" s="830"/>
      <c r="T75" s="830"/>
      <c r="U75" s="830"/>
      <c r="V75" s="831"/>
    </row>
    <row r="76" spans="2:22" ht="33" customHeight="1" thickBot="1" x14ac:dyDescent="0.25">
      <c r="B76" s="232" t="s">
        <v>452</v>
      </c>
      <c r="C76" s="233"/>
      <c r="D76" s="234"/>
      <c r="E76" s="819" t="s">
        <v>414</v>
      </c>
      <c r="F76" s="820"/>
      <c r="G76" s="820"/>
      <c r="H76" s="820" t="s">
        <v>416</v>
      </c>
      <c r="I76" s="820"/>
      <c r="J76" s="820"/>
      <c r="K76" s="821"/>
      <c r="L76" s="819" t="s">
        <v>453</v>
      </c>
      <c r="M76" s="820"/>
      <c r="N76" s="820"/>
      <c r="O76" s="820"/>
      <c r="P76" s="842"/>
      <c r="Q76" s="829"/>
      <c r="R76" s="830"/>
      <c r="S76" s="830"/>
      <c r="T76" s="830"/>
      <c r="U76" s="830"/>
      <c r="V76" s="831"/>
    </row>
    <row r="77" spans="2:22" ht="33" customHeight="1" x14ac:dyDescent="0.2">
      <c r="B77" s="813"/>
      <c r="C77" s="814"/>
      <c r="D77" s="815"/>
      <c r="E77" s="813"/>
      <c r="F77" s="814"/>
      <c r="G77" s="814"/>
      <c r="H77" s="813"/>
      <c r="I77" s="814"/>
      <c r="J77" s="814"/>
      <c r="K77" s="822"/>
      <c r="L77" s="824"/>
      <c r="M77" s="814"/>
      <c r="N77" s="814"/>
      <c r="O77" s="814"/>
      <c r="P77" s="815"/>
      <c r="Q77" s="829"/>
      <c r="R77" s="830"/>
      <c r="S77" s="830"/>
      <c r="T77" s="830"/>
      <c r="U77" s="830"/>
      <c r="V77" s="831"/>
    </row>
    <row r="78" spans="2:22" ht="33" customHeight="1" thickBot="1" x14ac:dyDescent="0.25">
      <c r="B78" s="816"/>
      <c r="C78" s="817"/>
      <c r="D78" s="818"/>
      <c r="E78" s="816"/>
      <c r="F78" s="817"/>
      <c r="G78" s="817"/>
      <c r="H78" s="816"/>
      <c r="I78" s="817"/>
      <c r="J78" s="817"/>
      <c r="K78" s="823"/>
      <c r="L78" s="825"/>
      <c r="M78" s="817"/>
      <c r="N78" s="817"/>
      <c r="O78" s="817"/>
      <c r="P78" s="818"/>
      <c r="Q78" s="849"/>
      <c r="R78" s="850"/>
      <c r="S78" s="850"/>
      <c r="T78" s="850"/>
      <c r="U78" s="850"/>
      <c r="V78" s="851"/>
    </row>
    <row r="79" spans="2:22" ht="48.75" customHeight="1" x14ac:dyDescent="0.35">
      <c r="B79" s="125"/>
      <c r="C79" s="185"/>
      <c r="D79" s="185"/>
      <c r="E79" s="185"/>
      <c r="F79" s="185"/>
      <c r="G79" s="185"/>
      <c r="H79" s="112"/>
      <c r="I79" s="185"/>
      <c r="J79" s="185"/>
      <c r="K79" s="125"/>
      <c r="L79" s="185"/>
      <c r="M79" s="185"/>
      <c r="N79" s="185"/>
      <c r="O79" s="185"/>
      <c r="P79" s="185"/>
      <c r="Q79" s="189" t="s">
        <v>454</v>
      </c>
      <c r="R79" s="185"/>
      <c r="S79" s="190"/>
      <c r="T79" s="126"/>
      <c r="U79" s="838" t="s">
        <v>455</v>
      </c>
      <c r="V79" s="839"/>
    </row>
    <row r="80" spans="2:22" ht="27" x14ac:dyDescent="0.35">
      <c r="B80" s="191"/>
      <c r="C80" s="192"/>
      <c r="D80" s="192"/>
      <c r="E80" s="192"/>
      <c r="F80" s="192"/>
      <c r="G80" s="192"/>
      <c r="H80" s="112"/>
      <c r="I80" s="192"/>
      <c r="J80" s="192"/>
      <c r="K80" s="191"/>
      <c r="L80" s="192"/>
      <c r="M80" s="192"/>
      <c r="N80" s="192"/>
      <c r="O80" s="242"/>
      <c r="P80" s="242"/>
      <c r="Q80" s="243" t="s">
        <v>456</v>
      </c>
      <c r="R80" s="242"/>
      <c r="S80" s="244"/>
      <c r="T80" s="128"/>
      <c r="U80" s="840" t="s">
        <v>456</v>
      </c>
      <c r="V80" s="841"/>
    </row>
    <row r="81" spans="1:22" ht="27" x14ac:dyDescent="0.35">
      <c r="B81" s="127"/>
      <c r="C81" s="176"/>
      <c r="D81" s="176"/>
      <c r="E81" s="176"/>
      <c r="F81" s="176"/>
      <c r="G81" s="176"/>
      <c r="H81" s="112"/>
      <c r="I81" s="176"/>
      <c r="J81" s="176"/>
      <c r="K81" s="127"/>
      <c r="L81" s="176"/>
      <c r="M81" s="176"/>
      <c r="N81" s="176"/>
      <c r="O81" s="176"/>
      <c r="P81" s="176"/>
      <c r="Q81" s="196" t="s">
        <v>457</v>
      </c>
      <c r="R81" s="176"/>
      <c r="S81" s="124"/>
      <c r="T81" s="128"/>
      <c r="U81" s="843" t="s">
        <v>458</v>
      </c>
      <c r="V81" s="844"/>
    </row>
    <row r="82" spans="1:22" ht="27" x14ac:dyDescent="0.35">
      <c r="B82" s="127"/>
      <c r="C82" s="176"/>
      <c r="D82" s="176"/>
      <c r="E82" s="176"/>
      <c r="F82" s="176"/>
      <c r="G82" s="176"/>
      <c r="H82" s="112"/>
      <c r="I82" s="176"/>
      <c r="J82" s="176"/>
      <c r="K82" s="127"/>
      <c r="L82" s="176"/>
      <c r="M82" s="176"/>
      <c r="N82" s="176"/>
      <c r="O82" s="176"/>
      <c r="P82" s="176"/>
      <c r="Q82" s="196" t="s">
        <v>415</v>
      </c>
      <c r="R82" s="176"/>
      <c r="S82" s="124"/>
      <c r="T82" s="128"/>
      <c r="U82" s="843" t="s">
        <v>415</v>
      </c>
      <c r="V82" s="844"/>
    </row>
    <row r="83" spans="1:22" ht="33" customHeight="1" x14ac:dyDescent="0.2">
      <c r="B83" s="197"/>
      <c r="C83" s="198"/>
      <c r="D83" s="198"/>
      <c r="E83" s="198"/>
      <c r="F83" s="198"/>
      <c r="G83" s="198"/>
      <c r="H83" s="112"/>
      <c r="I83" s="198"/>
      <c r="J83" s="198"/>
      <c r="K83" s="197"/>
      <c r="L83" s="198"/>
      <c r="M83" s="198"/>
      <c r="N83" s="198"/>
      <c r="O83" s="198"/>
      <c r="P83" s="198"/>
      <c r="Q83" s="112"/>
      <c r="R83" s="199"/>
      <c r="S83" s="124"/>
      <c r="T83" s="200"/>
      <c r="U83" s="845"/>
      <c r="V83" s="846"/>
    </row>
    <row r="84" spans="1:22" ht="33" customHeight="1" x14ac:dyDescent="0.2">
      <c r="B84" s="197"/>
      <c r="C84" s="198"/>
      <c r="D84" s="198"/>
      <c r="E84" s="198"/>
      <c r="F84" s="198"/>
      <c r="G84" s="198"/>
      <c r="H84" s="112"/>
      <c r="I84" s="198"/>
      <c r="J84" s="198"/>
      <c r="K84" s="835"/>
      <c r="L84" s="836"/>
      <c r="M84" s="836"/>
      <c r="N84" s="836"/>
      <c r="O84" s="836"/>
      <c r="P84" s="836"/>
      <c r="Q84" s="836"/>
      <c r="R84" s="836"/>
      <c r="S84" s="836"/>
      <c r="T84" s="837"/>
      <c r="U84" s="847"/>
      <c r="V84" s="848"/>
    </row>
    <row r="85" spans="1:22" ht="33" customHeight="1" x14ac:dyDescent="0.2">
      <c r="B85" s="201"/>
      <c r="C85" s="194"/>
      <c r="D85" s="194"/>
      <c r="E85" s="194"/>
      <c r="F85" s="194"/>
      <c r="G85" s="194"/>
      <c r="H85" s="112"/>
      <c r="I85" s="194"/>
      <c r="J85" s="194"/>
      <c r="K85" s="832"/>
      <c r="L85" s="833"/>
      <c r="M85" s="833"/>
      <c r="N85" s="833"/>
      <c r="O85" s="833"/>
      <c r="P85" s="833"/>
      <c r="Q85" s="833"/>
      <c r="R85" s="833"/>
      <c r="S85" s="833"/>
      <c r="T85" s="834"/>
      <c r="U85" s="832"/>
      <c r="V85" s="834"/>
    </row>
    <row r="86" spans="1:22" ht="33" customHeight="1" x14ac:dyDescent="0.2">
      <c r="B86" s="201"/>
      <c r="C86" s="194"/>
      <c r="D86" s="194"/>
      <c r="E86" s="194"/>
      <c r="F86" s="194"/>
      <c r="G86" s="194"/>
      <c r="H86" s="112"/>
      <c r="I86" s="194"/>
      <c r="J86" s="194"/>
      <c r="K86" s="832"/>
      <c r="L86" s="833"/>
      <c r="M86" s="833"/>
      <c r="N86" s="833"/>
      <c r="O86" s="833"/>
      <c r="P86" s="833"/>
      <c r="Q86" s="833"/>
      <c r="R86" s="833"/>
      <c r="S86" s="833"/>
      <c r="T86" s="834"/>
      <c r="U86" s="832"/>
      <c r="V86" s="834"/>
    </row>
    <row r="87" spans="1:22" ht="33" customHeight="1" thickBot="1" x14ac:dyDescent="0.25">
      <c r="B87" s="205"/>
      <c r="C87" s="206"/>
      <c r="D87" s="206"/>
      <c r="E87" s="206"/>
      <c r="F87" s="206"/>
      <c r="G87" s="206"/>
      <c r="H87" s="112"/>
      <c r="I87" s="206"/>
      <c r="J87" s="206"/>
      <c r="K87" s="205"/>
      <c r="L87" s="206"/>
      <c r="M87" s="206"/>
      <c r="N87" s="206"/>
      <c r="O87" s="206"/>
      <c r="P87" s="206"/>
      <c r="Q87" s="206"/>
      <c r="R87" s="207"/>
      <c r="S87" s="208"/>
      <c r="T87" s="209"/>
      <c r="U87" s="210"/>
      <c r="V87" s="130"/>
    </row>
    <row r="88" spans="1:22" ht="28.5" thickBot="1" x14ac:dyDescent="0.25">
      <c r="B88" s="810" t="str">
        <f>M108</f>
        <v>// YALNIZ--BeşTL, DoksanÜçKr//</v>
      </c>
      <c r="C88" s="811"/>
      <c r="D88" s="811"/>
      <c r="E88" s="811"/>
      <c r="F88" s="811"/>
      <c r="G88" s="811"/>
      <c r="H88" s="811"/>
      <c r="I88" s="811"/>
      <c r="J88" s="811"/>
      <c r="K88" s="811"/>
      <c r="L88" s="811"/>
      <c r="M88" s="811"/>
      <c r="N88" s="811"/>
      <c r="O88" s="811"/>
      <c r="P88" s="811"/>
      <c r="Q88" s="811"/>
      <c r="R88" s="811"/>
      <c r="S88" s="811"/>
      <c r="T88" s="811"/>
      <c r="U88" s="812"/>
      <c r="V88" s="211" t="s">
        <v>459</v>
      </c>
    </row>
    <row r="89" spans="1:22" x14ac:dyDescent="0.2">
      <c r="A89" t="s">
        <v>475</v>
      </c>
    </row>
    <row r="90" spans="1:22" ht="13.5" hidden="1" thickBot="1" x14ac:dyDescent="0.25">
      <c r="B90" s="804" t="s">
        <v>379</v>
      </c>
      <c r="C90" s="804"/>
      <c r="D90" s="805">
        <f>S59</f>
        <v>7.03</v>
      </c>
      <c r="E90" s="805"/>
      <c r="F90" s="219"/>
      <c r="G90" s="219"/>
      <c r="M90" s="804" t="s">
        <v>379</v>
      </c>
      <c r="N90" s="804"/>
      <c r="O90" s="805">
        <f>U56</f>
        <v>5.93</v>
      </c>
      <c r="P90" s="805"/>
      <c r="Q90" s="219"/>
      <c r="R90" s="219"/>
    </row>
    <row r="91" spans="1:22" ht="13.5" hidden="1" thickBot="1" x14ac:dyDescent="0.25">
      <c r="B91" s="220">
        <f>D90</f>
        <v>7.03</v>
      </c>
      <c r="C91" s="221"/>
      <c r="D91" s="222"/>
      <c r="E91" s="222"/>
      <c r="F91" s="222"/>
      <c r="G91" s="223"/>
      <c r="M91" s="220">
        <f>O90</f>
        <v>5.93</v>
      </c>
      <c r="N91" s="221"/>
      <c r="O91" s="222"/>
      <c r="P91" s="222"/>
      <c r="Q91" s="222"/>
      <c r="R91" s="223"/>
    </row>
    <row r="92" spans="1:22" ht="13.5" hidden="1" thickBot="1" x14ac:dyDescent="0.25">
      <c r="B92" s="220">
        <f>MOD(B91,100000000)</f>
        <v>7.03</v>
      </c>
      <c r="C92" s="224"/>
      <c r="D92" s="224" t="str">
        <f>IF(B92&lt;10000000,"",IF(B92&lt;20000000,"On",IF(B92&lt;30000000," Yirmi",IF(B92&lt;40000000,"Otuz",IF(B92&lt;50000000,"Kırk",IF(B92&lt;60000000,"Elli",""))))))</f>
        <v/>
      </c>
      <c r="E92" s="224" t="str">
        <f>IF(B92&gt;=100000000,"",IF(B92&gt;=90000000,"doksan",IF(B92&gt;=80000000,"seksen",IF(B92&gt;=70000000,"yetmiş",IF(B92&gt;=60000000,"altmış","")))))</f>
        <v/>
      </c>
      <c r="F92" s="224" t="str">
        <f>IF(B92&lt;10000000,"",D92&amp;E92)</f>
        <v/>
      </c>
      <c r="G92" s="225"/>
      <c r="M92" s="220">
        <f>MOD(M91,100000000)</f>
        <v>5.93</v>
      </c>
      <c r="N92" s="224"/>
      <c r="O92" s="224" t="str">
        <f>IF(M92&lt;10000000,"",IF(M92&lt;20000000,"On",IF(M92&lt;30000000," Yirmi",IF(M92&lt;40000000,"Otuz",IF(M92&lt;50000000,"Kırk",IF(M92&lt;60000000,"Elli",""))))))</f>
        <v/>
      </c>
      <c r="P92" s="224" t="str">
        <f>IF(M92&gt;=100000000,"",IF(M92&gt;=90000000,"doksan",IF(M92&gt;=80000000,"seksen",IF(M92&gt;=70000000,"yetmiş",IF(M92&gt;=60000000,"altmış","")))))</f>
        <v/>
      </c>
      <c r="Q92" s="224" t="str">
        <f>IF(M92&lt;10000000,"",O92&amp;P92)</f>
        <v/>
      </c>
      <c r="R92" s="225"/>
    </row>
    <row r="93" spans="1:22" ht="13.5" hidden="1" thickBot="1" x14ac:dyDescent="0.25">
      <c r="B93" s="220">
        <f>MOD(B91,10000000)</f>
        <v>7.03</v>
      </c>
      <c r="C93" s="224"/>
      <c r="D93" s="224" t="str">
        <f>IF(B93&lt;1000000,"Milyon",IF(B93&lt;2000000,"Birmilyon",IF(B93&lt;3000000,"İkimilyon",IF(B93&lt;4000000,"Üçmilyon",IF(B93&lt;5000000,"Dörtmilyon",IF(B93&lt;6000000,"Beşmilyon",""))))))</f>
        <v>Milyon</v>
      </c>
      <c r="E93" s="224" t="str">
        <f>IF(B93&gt;=10000000,"",IF(B93&gt;=9000000,"Dokuzmilyon",IF(B93&gt;=8000000,"Sekizmilyon",IF(B93&gt;=7000000,"Yedimilyon",IF(B93&gt;=6000000,"Altımilyon","")))))</f>
        <v/>
      </c>
      <c r="F93" s="224" t="str">
        <f>IF(B91&lt;1000000,"",D93&amp;E93)</f>
        <v/>
      </c>
      <c r="G93" s="225"/>
      <c r="M93" s="220">
        <f>MOD(M91,10000000)</f>
        <v>5.93</v>
      </c>
      <c r="N93" s="224"/>
      <c r="O93" s="224" t="str">
        <f>IF(M93&lt;1000000,"Milyon",IF(M93&lt;2000000,"Birmilyon",IF(M93&lt;3000000,"İkimilyon",IF(M93&lt;4000000,"Üçmilyon",IF(M93&lt;5000000,"Dörtmilyon",IF(M93&lt;6000000,"Beşmilyon",""))))))</f>
        <v>Milyon</v>
      </c>
      <c r="P93" s="224" t="str">
        <f>IF(M93&gt;=10000000,"",IF(M93&gt;=9000000,"Dokuzmilyon",IF(M93&gt;=8000000,"Sekizmilyon",IF(M93&gt;=7000000,"Yedimilyon",IF(M93&gt;=6000000,"Altımilyon","")))))</f>
        <v/>
      </c>
      <c r="Q93" s="224" t="str">
        <f>IF(M91&lt;1000000,"",O93&amp;P93)</f>
        <v/>
      </c>
      <c r="R93" s="225"/>
    </row>
    <row r="94" spans="1:22" ht="13.5" hidden="1" thickBot="1" x14ac:dyDescent="0.25">
      <c r="B94" s="220">
        <f>MOD(B93,1000000)</f>
        <v>7.03</v>
      </c>
      <c r="C94" s="224"/>
      <c r="D94" s="224" t="str">
        <f>IF(B94&lt;100000,"",IF(B94&lt;200000,"Yüz",IF(B94&lt;300000,"İkiyüz",IF(B94&lt;400000,"Üçyüz",IF(B94&lt;500000,"Dörtyüz",IF(B94&lt;600000,"Beşyüz",""))))))</f>
        <v/>
      </c>
      <c r="E94" s="224" t="str">
        <f>IF(B94&gt;=1000000,"",IF(B94&gt;=900000,"Dokuzyüz",IF(B94&gt;=800000,"Sekizyüz",IF(B94&gt;=700000,"Yediyüz",IF(B94&gt;=600000,"Altıyüz","")))))</f>
        <v/>
      </c>
      <c r="F94" s="224" t="str">
        <f>D94&amp;E94</f>
        <v/>
      </c>
      <c r="G94" s="226"/>
      <c r="M94" s="220">
        <f>MOD(M93,1000000)</f>
        <v>5.93</v>
      </c>
      <c r="N94" s="224"/>
      <c r="O94" s="224" t="str">
        <f>IF(M94&lt;100000,"",IF(M94&lt;200000,"Yüz",IF(M94&lt;300000,"İkiyüz",IF(M94&lt;400000,"Üçyüz",IF(M94&lt;500000,"Dörtyüz",IF(M94&lt;600000,"Beşyüz",""))))))</f>
        <v/>
      </c>
      <c r="P94" s="224" t="str">
        <f>IF(M94&gt;=1000000,"",IF(M94&gt;=900000,"Dokuzyüz",IF(M94&gt;=800000,"Sekizyüz",IF(M94&gt;=700000,"Yediyüz",IF(M94&gt;=600000,"Altıyüz","")))))</f>
        <v/>
      </c>
      <c r="Q94" s="224" t="str">
        <f>O94&amp;P94</f>
        <v/>
      </c>
      <c r="R94" s="226"/>
    </row>
    <row r="95" spans="1:22" ht="13.5" hidden="1" thickBot="1" x14ac:dyDescent="0.25">
      <c r="B95" s="220">
        <f>MOD(B94,100000)</f>
        <v>7.03</v>
      </c>
      <c r="C95" s="224"/>
      <c r="D95" s="224" t="str">
        <f>IF(B95&lt;10000,"",IF(B95&lt;20000,"On",IF(B95&lt;30000,"Yirmi",IF(B95&lt;40000,"Otuz",IF(B95&lt;50000,"Kırk",IF(B95&lt;60000,"Elli",""))))))</f>
        <v/>
      </c>
      <c r="E95" s="224" t="str">
        <f>IF(B95&gt;=100000,"",IF(B95&gt;=90000,"Doksan",IF(B95&gt;=80000,"Seksen",IF(B95&gt;=70000,"Yetmiş",IF(B95&gt;=60000,"Altmış","")))))</f>
        <v/>
      </c>
      <c r="F95" s="224" t="str">
        <f>D95&amp;E95&amp;IF(F96="",G95,"")</f>
        <v/>
      </c>
      <c r="G95" s="226" t="str">
        <f>IF(F94="","","bin")</f>
        <v/>
      </c>
      <c r="M95" s="220">
        <f>MOD(M94,100000)</f>
        <v>5.93</v>
      </c>
      <c r="N95" s="224"/>
      <c r="O95" s="224" t="str">
        <f>IF(M95&lt;10000,"",IF(M95&lt;20000,"On",IF(M95&lt;30000,"Yirmi",IF(M95&lt;40000,"Otuz",IF(M95&lt;50000,"Kırk",IF(M95&lt;60000,"Elli",""))))))</f>
        <v/>
      </c>
      <c r="P95" s="224" t="str">
        <f>IF(M95&gt;=100000,"",IF(M95&gt;=90000,"Doksan",IF(M95&gt;=80000,"Seksen",IF(M95&gt;=70000,"Yetmiş",IF(M95&gt;=60000,"Altmış","")))))</f>
        <v/>
      </c>
      <c r="Q95" s="224" t="str">
        <f>O95&amp;P95&amp;IF(Q96="",R95,"")</f>
        <v/>
      </c>
      <c r="R95" s="226" t="str">
        <f>IF(Q94="","","bin")</f>
        <v/>
      </c>
    </row>
    <row r="96" spans="1:22" ht="13.5" hidden="1" thickBot="1" x14ac:dyDescent="0.25">
      <c r="B96" s="220">
        <f>MOD(B95,10000)</f>
        <v>7.03</v>
      </c>
      <c r="C96" s="224"/>
      <c r="D96" s="224" t="str">
        <f>IF(B96&lt;1000,"",IF(B96&lt;2000,"Bin",IF(B96&lt;3000,"İkibin",IF(B96&lt;4000,"Üçbin",IF(B96&lt;5000,"Dörtbin",IF(B96&lt;6000,"Beşbin",""))))))</f>
        <v/>
      </c>
      <c r="E96" s="224" t="str">
        <f>IF(B96&gt;=10000,"",IF(B96&gt;=9000,"Dokuzbin",IF(B96&gt;=8000,"Sekizbin",IF(B96&gt;=7000,"Yedibin",IF(B96&gt;=6000,"Altıbin","")))))</f>
        <v/>
      </c>
      <c r="F96" s="224" t="str">
        <f>IF(B95&lt;1000,"",D96&amp;E96)</f>
        <v/>
      </c>
      <c r="G96" s="226"/>
      <c r="M96" s="220">
        <f>MOD(M95,10000)</f>
        <v>5.93</v>
      </c>
      <c r="N96" s="224"/>
      <c r="O96" s="224" t="str">
        <f>IF(M96&lt;1000,"",IF(M96&lt;2000,"Bin",IF(M96&lt;3000,"İkibin",IF(M96&lt;4000,"Üçbin",IF(M96&lt;5000,"Dörtbin",IF(M96&lt;6000,"Beşbin",""))))))</f>
        <v/>
      </c>
      <c r="P96" s="224" t="str">
        <f>IF(M96&gt;=10000,"",IF(M96&gt;=9000,"Dokuzbin",IF(M96&gt;=8000,"Sekizbin",IF(M96&gt;=7000,"Yedibin",IF(M96&gt;=6000,"Altıbin","")))))</f>
        <v/>
      </c>
      <c r="Q96" s="224" t="str">
        <f>IF(M95&lt;1000,"",O96&amp;P96)</f>
        <v/>
      </c>
      <c r="R96" s="226"/>
    </row>
    <row r="97" spans="2:18" ht="13.5" hidden="1" thickBot="1" x14ac:dyDescent="0.25">
      <c r="B97" s="220">
        <f>MOD(B96,1000)</f>
        <v>7.03</v>
      </c>
      <c r="C97" s="224"/>
      <c r="D97" s="224" t="str">
        <f>IF(B97&lt;100,"",IF(B97&lt;200,"Yüz",IF(B97&lt;300,"İkiyüz",IF(B97&lt;400,"Üçyüz",IF(B97&lt;500,"Dörtyüz",IF(B97&lt;600,"Beşyüz",""))))))</f>
        <v/>
      </c>
      <c r="E97" s="224" t="str">
        <f>IF(B97&gt;=1000,"",IF(B97&gt;=900,"Dokuzyüz",IF(B97&gt;=800,"Sekizyüz",IF(B97&gt;=700,"Yediyüz",IF(B97&gt;=600,"Altıyüz","")))))</f>
        <v/>
      </c>
      <c r="F97" s="224" t="str">
        <f>D97&amp;E97</f>
        <v/>
      </c>
      <c r="G97" s="226"/>
      <c r="M97" s="220">
        <f>MOD(M96,1000)</f>
        <v>5.93</v>
      </c>
      <c r="N97" s="224"/>
      <c r="O97" s="224" t="str">
        <f>IF(M97&lt;100,"",IF(M97&lt;200,"Yüz",IF(M97&lt;300,"İkiyüz",IF(M97&lt;400,"Üçyüz",IF(M97&lt;500,"Dörtyüz",IF(M97&lt;600,"Beşyüz",""))))))</f>
        <v/>
      </c>
      <c r="P97" s="224" t="str">
        <f>IF(M97&gt;=1000,"",IF(M97&gt;=900,"Dokuzyüz",IF(M97&gt;=800,"Sekizyüz",IF(M97&gt;=700,"Yediyüz",IF(M97&gt;=600,"Altıyüz","")))))</f>
        <v/>
      </c>
      <c r="Q97" s="224" t="str">
        <f>O97&amp;P97</f>
        <v/>
      </c>
      <c r="R97" s="226"/>
    </row>
    <row r="98" spans="2:18" ht="13.5" hidden="1" thickBot="1" x14ac:dyDescent="0.25">
      <c r="B98" s="220">
        <f>MOD(B97,100)</f>
        <v>7.03</v>
      </c>
      <c r="C98" s="224"/>
      <c r="D98" s="224" t="str">
        <f>IF(B98&lt;10,"",IF(B98&lt;20,"On",IF(B98&lt;30,"Yirmi",IF(B98&lt;40,"Otuz",IF(B98&lt;50,"Kırk",IF(B98&lt;60,"Elli",""))))))</f>
        <v/>
      </c>
      <c r="E98" s="224" t="str">
        <f>IF(B98&gt;=100,"",IF(B98&gt;=90,"Doksan",IF(B98&gt;=80,"Seksen",IF(B98&gt;=70,"Yetmiş",IF(B98&gt;=60,"Altmış","")))))</f>
        <v/>
      </c>
      <c r="F98" s="224" t="str">
        <f>D98&amp;E98</f>
        <v/>
      </c>
      <c r="G98" s="226" t="str">
        <f>IF(F97="","","")</f>
        <v/>
      </c>
      <c r="M98" s="220">
        <f>MOD(M97,100)</f>
        <v>5.93</v>
      </c>
      <c r="N98" s="224"/>
      <c r="O98" s="224" t="str">
        <f>IF(M98&lt;10,"",IF(M98&lt;20,"On",IF(M98&lt;30,"Yirmi",IF(M98&lt;40,"Otuz",IF(M98&lt;50,"Kırk",IF(M98&lt;60,"Elli",""))))))</f>
        <v/>
      </c>
      <c r="P98" s="224" t="str">
        <f>IF(M98&gt;=100,"",IF(M98&gt;=90,"Doksan",IF(M98&gt;=80,"Seksen",IF(M98&gt;=70,"Yetmiş",IF(M98&gt;=60,"Altmış","")))))</f>
        <v/>
      </c>
      <c r="Q98" s="224" t="str">
        <f>O98&amp;P98</f>
        <v/>
      </c>
      <c r="R98" s="226" t="str">
        <f>IF(Q97="","","")</f>
        <v/>
      </c>
    </row>
    <row r="99" spans="2:18" ht="13.5" hidden="1" thickBot="1" x14ac:dyDescent="0.25">
      <c r="B99" s="220">
        <f>MOD(B98,10)</f>
        <v>7.03</v>
      </c>
      <c r="C99" s="224"/>
      <c r="D99" s="224" t="str">
        <f>IF(B99&lt;1," ",IF(B99&lt;2,"Bir",IF(B99&lt;3,"İki",IF(B99&lt;4,"Üç",IF(B99&lt;5,"Dört",IF(B99&lt;6,"Beş"," "))))))</f>
        <v xml:space="preserve"> </v>
      </c>
      <c r="E99" s="224" t="str">
        <f>IF(B99&gt;=10,"",IF(B99&gt;=9,"Dokuz",IF(B99&gt;=8,"Sekiz",IF(B99&gt;=7,"Yedi",IF(B99&gt;=6,"Altı","")))))</f>
        <v>Yedi</v>
      </c>
      <c r="F99" s="224" t="str">
        <f>IF(B98&lt;1,"",D99&amp;E99)</f>
        <v xml:space="preserve"> Yedi</v>
      </c>
      <c r="G99" s="226"/>
      <c r="M99" s="220">
        <f>MOD(M98,10)</f>
        <v>5.93</v>
      </c>
      <c r="N99" s="224"/>
      <c r="O99" s="224" t="str">
        <f>IF(M99&lt;1," ",IF(M99&lt;2,"Bir",IF(M99&lt;3,"İki",IF(M99&lt;4,"Üç",IF(M99&lt;5,"Dört",IF(M99&lt;6,"Beş"," "))))))</f>
        <v>Beş</v>
      </c>
      <c r="P99" s="224" t="str">
        <f>IF(M99&gt;=10,"",IF(M99&gt;=9,"Dokuz",IF(M99&gt;=8,"Sekiz",IF(M99&gt;=7,"Yedi",IF(M99&gt;=6,"Altı","")))))</f>
        <v/>
      </c>
      <c r="Q99" s="224" t="str">
        <f>IF(M98&lt;1,"",O99&amp;P99)</f>
        <v>Beş</v>
      </c>
      <c r="R99" s="226"/>
    </row>
    <row r="100" spans="2:18" ht="13.5" hidden="1" thickBot="1" x14ac:dyDescent="0.25">
      <c r="B100" s="220">
        <f>ROUNDUP(MOD(B99,1),2)</f>
        <v>0.04</v>
      </c>
      <c r="C100" s="224"/>
      <c r="D100" s="224" t="str">
        <f>IF(B100&lt;0.1,"",IF(B100&lt;0.2,"On",IF(B100&lt;0.3,"Yirmi",IF(B100&lt;0.4,"Otuz",IF(B100&lt;0.5,"Kırk",IF(B100&lt;0.6,"Elli",""))))))</f>
        <v/>
      </c>
      <c r="E100" s="224" t="str">
        <f>IF(B100&gt;=1,"",IF(B100&gt;=0.9,"Doksan",IF(B100&gt;=0.8,"Seksen",IF(B100&gt;=0.7,"Yetmiş",IF(B100&gt;=0.6,"Altmış","")))))</f>
        <v/>
      </c>
      <c r="F100" s="224" t="str">
        <f>D100&amp;E100</f>
        <v/>
      </c>
      <c r="G100" s="226" t="s">
        <v>468</v>
      </c>
      <c r="M100" s="220">
        <f>ROUNDUP(MOD(M99,1),2)</f>
        <v>0.93</v>
      </c>
      <c r="N100" s="224"/>
      <c r="O100" s="224" t="str">
        <f>IF(M100&lt;0.1,"",IF(M100&lt;0.2,"On",IF(M100&lt;0.3,"Yirmi",IF(M100&lt;0.4,"Otuz",IF(M100&lt;0.5,"Kırk",IF(M100&lt;0.6,"Elli",""))))))</f>
        <v/>
      </c>
      <c r="P100" s="224" t="str">
        <f>IF(M100&gt;=1,"",IF(M100&gt;=0.9,"Doksan",IF(M100&gt;=0.8,"Seksen",IF(M100&gt;=0.7,"Yetmiş",IF(M100&gt;=0.6,"Altmış","")))))</f>
        <v>Doksan</v>
      </c>
      <c r="Q100" s="224" t="str">
        <f>O100&amp;P100</f>
        <v>Doksan</v>
      </c>
      <c r="R100" s="226" t="s">
        <v>466</v>
      </c>
    </row>
    <row r="101" spans="2:18" ht="13.5" hidden="1" thickBot="1" x14ac:dyDescent="0.25">
      <c r="B101" s="220">
        <f>ROUNDUP(MOD(B100,0.1),2)</f>
        <v>0.04</v>
      </c>
      <c r="C101" s="224"/>
      <c r="D101" s="224" t="str">
        <f>IF(B101&lt;0.01,"",IF(B101&lt;0.02,"Bir",IF(B101&lt;0.03,"İki",IF(B101&lt;0.04,"Üç",IF(B101&lt;0.05,"Dört",IF(B101&lt;0.06,"Beş",""))))))</f>
        <v>Dört</v>
      </c>
      <c r="E101" s="224" t="str">
        <f>IF(B101&gt;=0.1,"",IF(B101&gt;=0.09,"Dokuz",IF(B101&gt;=0.08,"Sekiz",IF(B101&gt;=0.07,"Yedi",IF(B101&gt;=0.06,"Altı","")))))</f>
        <v/>
      </c>
      <c r="F101" s="224" t="str">
        <f>D101&amp;E101</f>
        <v>Dört</v>
      </c>
      <c r="G101" s="226" t="s">
        <v>469</v>
      </c>
      <c r="M101" s="220">
        <f>ROUNDUP(MOD(M100,0.1),2)</f>
        <v>0.03</v>
      </c>
      <c r="N101" s="224"/>
      <c r="O101" s="224" t="str">
        <f>IF(M101&lt;0.01,"",IF(M101&lt;0.02,"Bir",IF(M101&lt;0.03,"İki",IF(M101&lt;0.04,"Üç",IF(M101&lt;0.05,"Dört",IF(M101&lt;0.06,"Beş",""))))))</f>
        <v>Üç</v>
      </c>
      <c r="P101" s="224" t="str">
        <f>IF(M101&gt;=0.1,"",IF(M101&gt;=0.09,"Dokuz",IF(M101&gt;=0.08,"Sekiz",IF(M101&gt;=0.07,"Yedi",IF(M101&gt;=0.06,"Altı","")))))</f>
        <v/>
      </c>
      <c r="Q101" s="224" t="str">
        <f>O101&amp;P101</f>
        <v>Üç</v>
      </c>
      <c r="R101" s="226" t="s">
        <v>467</v>
      </c>
    </row>
    <row r="102" spans="2:18" ht="13.5" hidden="1" thickBot="1" x14ac:dyDescent="0.25">
      <c r="B102" s="220">
        <f>MOD(B101,0.01)</f>
        <v>0</v>
      </c>
      <c r="C102" s="224"/>
      <c r="D102" s="224"/>
      <c r="E102" s="224"/>
      <c r="F102" s="224"/>
      <c r="G102" s="226"/>
      <c r="M102" s="220">
        <f>MOD(M101,0.01)</f>
        <v>0.01</v>
      </c>
      <c r="N102" s="224"/>
      <c r="O102" s="224"/>
      <c r="P102" s="224"/>
      <c r="Q102" s="224"/>
      <c r="R102" s="226"/>
    </row>
    <row r="103" spans="2:18" ht="13.5" hidden="1" thickBot="1" x14ac:dyDescent="0.25">
      <c r="B103" s="220"/>
      <c r="C103" s="224"/>
      <c r="D103" s="224"/>
      <c r="E103" s="224"/>
      <c r="F103" s="224"/>
      <c r="G103" s="226"/>
      <c r="M103" s="220"/>
      <c r="N103" s="224"/>
      <c r="O103" s="224"/>
      <c r="P103" s="224"/>
      <c r="Q103" s="224"/>
      <c r="R103" s="226"/>
    </row>
    <row r="104" spans="2:18" ht="13.5" hidden="1" thickBot="1" x14ac:dyDescent="0.25">
      <c r="B104" s="220"/>
      <c r="C104" s="224"/>
      <c r="D104" s="224"/>
      <c r="E104" s="224"/>
      <c r="F104" s="224"/>
      <c r="G104" s="226"/>
      <c r="M104" s="220"/>
      <c r="N104" s="224"/>
      <c r="O104" s="224"/>
      <c r="P104" s="224"/>
      <c r="Q104" s="224"/>
      <c r="R104" s="226"/>
    </row>
    <row r="105" spans="2:18" hidden="1" x14ac:dyDescent="0.2">
      <c r="B105" s="227"/>
      <c r="C105" s="224"/>
      <c r="D105" s="224" t="str">
        <f>IF(B105&lt;0.001,"",IF(B105&lt;0.002,"bir",IF(B105&lt;0.003,"iki",IF(B105&lt;0.004,"üç",IF(B105&lt;0.005,"dört",IF(B105&lt;0.006,"beş",""))))))</f>
        <v/>
      </c>
      <c r="E105" s="224" t="str">
        <f>IF(B105&gt;=0.01,"",IF(B105&gt;=0.009,"dokuz",IF(B105&gt;=0.008,"sekiz",IF(B105&gt;=0.007,"yedi",IF(B105&gt;=0.006,"altı","")))))</f>
        <v/>
      </c>
      <c r="F105" s="224" t="str">
        <f>D105&amp;E105</f>
        <v/>
      </c>
      <c r="G105" s="226"/>
      <c r="M105" s="227"/>
      <c r="N105" s="224"/>
      <c r="O105" s="224" t="str">
        <f>IF(M105&lt;0.001,"",IF(M105&lt;0.002,"bir",IF(M105&lt;0.003,"iki",IF(M105&lt;0.004,"üç",IF(M105&lt;0.005,"dört",IF(M105&lt;0.006,"beş",""))))))</f>
        <v/>
      </c>
      <c r="P105" s="224" t="str">
        <f>IF(M105&gt;=0.01,"",IF(M105&gt;=0.009,"dokuz",IF(M105&gt;=0.008,"sekiz",IF(M105&gt;=0.007,"yedi",IF(M105&gt;=0.006,"altı","")))))</f>
        <v/>
      </c>
      <c r="Q105" s="224" t="str">
        <f>O105&amp;P105</f>
        <v/>
      </c>
      <c r="R105" s="226"/>
    </row>
    <row r="106" spans="2:18" hidden="1" x14ac:dyDescent="0.2">
      <c r="B106" s="228"/>
      <c r="C106" s="224"/>
      <c r="D106" s="224"/>
      <c r="E106" s="224"/>
      <c r="F106" s="224"/>
      <c r="G106" s="226"/>
      <c r="M106" s="228"/>
      <c r="N106" s="224"/>
      <c r="O106" s="224"/>
      <c r="P106" s="224"/>
      <c r="Q106" s="224"/>
      <c r="R106" s="226"/>
    </row>
    <row r="107" spans="2:18" hidden="1" x14ac:dyDescent="0.2">
      <c r="B107" s="228" t="str">
        <f>CONCATENATE(F92,F93,F94,F95,F96,F97,F98,F99)</f>
        <v xml:space="preserve"> Yedi</v>
      </c>
      <c r="C107" s="224" t="str">
        <f>CONCATENATE(F100,F101)</f>
        <v>Dört</v>
      </c>
      <c r="D107" s="224" t="str">
        <f>IF(B107="","Sıfır",B107)</f>
        <v xml:space="preserve"> Yedi</v>
      </c>
      <c r="E107" s="224" t="str">
        <f>IF(C107="","Sıfır",C107)</f>
        <v>Dört</v>
      </c>
      <c r="F107" s="224"/>
      <c r="G107" s="226"/>
      <c r="M107" s="228" t="str">
        <f>CONCATENATE(Q92,Q93,Q94,Q95,Q96,Q97,Q98,Q99)</f>
        <v>Beş</v>
      </c>
      <c r="N107" s="224" t="str">
        <f>CONCATENATE(Q100,Q101)</f>
        <v>DoksanÜç</v>
      </c>
      <c r="O107" s="224" t="str">
        <f>IF(M107="","Sıfır",M107)</f>
        <v>Beş</v>
      </c>
      <c r="P107" s="224" t="str">
        <f>IF(N107="","Sıfır",N107)</f>
        <v>DoksanÜç</v>
      </c>
      <c r="Q107" s="224"/>
      <c r="R107" s="226"/>
    </row>
    <row r="108" spans="2:18" ht="16.5" hidden="1" thickBot="1" x14ac:dyDescent="0.3">
      <c r="B108" s="806" t="str">
        <f>CONCATENATE("// YALNIZ--",D107,G100,E107,G101,"//")</f>
        <v>// YALNIZ-- Yedi  TL, Dört  Kr//</v>
      </c>
      <c r="C108" s="807"/>
      <c r="D108" s="807"/>
      <c r="E108" s="807"/>
      <c r="F108" s="807"/>
      <c r="G108" s="808"/>
      <c r="M108" s="806" t="str">
        <f>CONCATENATE("// YALNIZ--",O107,R100,P107,R101,"//")</f>
        <v>// YALNIZ--BeşTL, DoksanÜçKr//</v>
      </c>
      <c r="N108" s="807"/>
      <c r="O108" s="807"/>
      <c r="P108" s="807"/>
      <c r="Q108" s="807"/>
      <c r="R108" s="808"/>
    </row>
    <row r="109" spans="2:18" hidden="1" x14ac:dyDescent="0.2"/>
  </sheetData>
  <sheetProtection password="C7EB" sheet="1" objects="1" scenarios="1"/>
  <mergeCells count="231">
    <mergeCell ref="B4:C4"/>
    <mergeCell ref="D4:K4"/>
    <mergeCell ref="L4:N4"/>
    <mergeCell ref="O4:S4"/>
    <mergeCell ref="B1:V1"/>
    <mergeCell ref="M2:R2"/>
    <mergeCell ref="S2:T2"/>
    <mergeCell ref="B3:C3"/>
    <mergeCell ref="D3:K3"/>
    <mergeCell ref="T4:T11"/>
    <mergeCell ref="B5:C8"/>
    <mergeCell ref="D5:D6"/>
    <mergeCell ref="E5:E6"/>
    <mergeCell ref="F5:G6"/>
    <mergeCell ref="H5:K8"/>
    <mergeCell ref="L5:N6"/>
    <mergeCell ref="E7:E8"/>
    <mergeCell ref="F7:G8"/>
    <mergeCell ref="L7:N8"/>
    <mergeCell ref="U4:U5"/>
    <mergeCell ref="V4:V5"/>
    <mergeCell ref="O5:S6"/>
    <mergeCell ref="B13:C15"/>
    <mergeCell ref="D13:G14"/>
    <mergeCell ref="H13:K14"/>
    <mergeCell ref="L13:M13"/>
    <mergeCell ref="O7:S8"/>
    <mergeCell ref="B9:C10"/>
    <mergeCell ref="D9:S10"/>
    <mergeCell ref="B11:C11"/>
    <mergeCell ref="D11:S11"/>
    <mergeCell ref="D7:D8"/>
    <mergeCell ref="N13:R13"/>
    <mergeCell ref="S13:U13"/>
    <mergeCell ref="V13:V15"/>
    <mergeCell ref="L14:M14"/>
    <mergeCell ref="N14:Q14"/>
    <mergeCell ref="S14:T15"/>
    <mergeCell ref="U14:U15"/>
    <mergeCell ref="L15:M15"/>
    <mergeCell ref="B16:C16"/>
    <mergeCell ref="L16:M16"/>
    <mergeCell ref="S16:T16"/>
    <mergeCell ref="B17:C17"/>
    <mergeCell ref="L17:M17"/>
    <mergeCell ref="S17:T17"/>
    <mergeCell ref="B18:C18"/>
    <mergeCell ref="L18:M18"/>
    <mergeCell ref="S18:T18"/>
    <mergeCell ref="B19:C19"/>
    <mergeCell ref="L19:M19"/>
    <mergeCell ref="S19:T19"/>
    <mergeCell ref="B20:C20"/>
    <mergeCell ref="L20:M20"/>
    <mergeCell ref="S20:T20"/>
    <mergeCell ref="B21:C21"/>
    <mergeCell ref="L21:M21"/>
    <mergeCell ref="S21:T21"/>
    <mergeCell ref="B27:C27"/>
    <mergeCell ref="L27:M27"/>
    <mergeCell ref="S27:T27"/>
    <mergeCell ref="B29:C29"/>
    <mergeCell ref="L29:M29"/>
    <mergeCell ref="S29:T29"/>
    <mergeCell ref="B28:C28"/>
    <mergeCell ref="L28:M28"/>
    <mergeCell ref="S28:T28"/>
    <mergeCell ref="L33:M33"/>
    <mergeCell ref="S33:T33"/>
    <mergeCell ref="B30:C30"/>
    <mergeCell ref="L30:M30"/>
    <mergeCell ref="S30:T30"/>
    <mergeCell ref="B31:C31"/>
    <mergeCell ref="L31:M31"/>
    <mergeCell ref="S31:T31"/>
    <mergeCell ref="B35:C35"/>
    <mergeCell ref="L35:M35"/>
    <mergeCell ref="S35:T35"/>
    <mergeCell ref="B32:C32"/>
    <mergeCell ref="L32:M32"/>
    <mergeCell ref="S32:T32"/>
    <mergeCell ref="B34:C34"/>
    <mergeCell ref="L34:M34"/>
    <mergeCell ref="S34:T34"/>
    <mergeCell ref="B33:C33"/>
    <mergeCell ref="B36:C36"/>
    <mergeCell ref="L36:M36"/>
    <mergeCell ref="S36:T36"/>
    <mergeCell ref="B37:C37"/>
    <mergeCell ref="L37:M37"/>
    <mergeCell ref="S37:T37"/>
    <mergeCell ref="B38:C38"/>
    <mergeCell ref="L38:M38"/>
    <mergeCell ref="S38:T38"/>
    <mergeCell ref="B39:C39"/>
    <mergeCell ref="L39:M39"/>
    <mergeCell ref="S39:T39"/>
    <mergeCell ref="B40:C40"/>
    <mergeCell ref="L40:M40"/>
    <mergeCell ref="S40:T40"/>
    <mergeCell ref="B41:C41"/>
    <mergeCell ref="L41:M41"/>
    <mergeCell ref="S41:T41"/>
    <mergeCell ref="B42:C42"/>
    <mergeCell ref="L42:M42"/>
    <mergeCell ref="S42:T42"/>
    <mergeCell ref="B43:C43"/>
    <mergeCell ref="L43:M43"/>
    <mergeCell ref="S43:T43"/>
    <mergeCell ref="B44:C44"/>
    <mergeCell ref="L44:M44"/>
    <mergeCell ref="S44:T44"/>
    <mergeCell ref="B45:C45"/>
    <mergeCell ref="L45:M45"/>
    <mergeCell ref="S45:T45"/>
    <mergeCell ref="B46:C46"/>
    <mergeCell ref="L46:M46"/>
    <mergeCell ref="S46:T46"/>
    <mergeCell ref="B47:C47"/>
    <mergeCell ref="L47:M47"/>
    <mergeCell ref="S47:T47"/>
    <mergeCell ref="B48:C48"/>
    <mergeCell ref="L48:M48"/>
    <mergeCell ref="S48:T48"/>
    <mergeCell ref="B49:C49"/>
    <mergeCell ref="L49:M49"/>
    <mergeCell ref="S49:T49"/>
    <mergeCell ref="B50:C50"/>
    <mergeCell ref="L50:M50"/>
    <mergeCell ref="S50:T50"/>
    <mergeCell ref="B51:C51"/>
    <mergeCell ref="L51:M51"/>
    <mergeCell ref="S51:T51"/>
    <mergeCell ref="S55:T55"/>
    <mergeCell ref="B52:C52"/>
    <mergeCell ref="L52:M52"/>
    <mergeCell ref="S52:T52"/>
    <mergeCell ref="B53:C53"/>
    <mergeCell ref="L53:M53"/>
    <mergeCell ref="S53:T53"/>
    <mergeCell ref="L56:M56"/>
    <mergeCell ref="S56:T56"/>
    <mergeCell ref="B57:C57"/>
    <mergeCell ref="L57:M57"/>
    <mergeCell ref="S57:T57"/>
    <mergeCell ref="B54:C54"/>
    <mergeCell ref="L54:M54"/>
    <mergeCell ref="S54:T54"/>
    <mergeCell ref="B55:C55"/>
    <mergeCell ref="L55:M55"/>
    <mergeCell ref="U62:V62"/>
    <mergeCell ref="B64:C64"/>
    <mergeCell ref="D64:G64"/>
    <mergeCell ref="H64:L64"/>
    <mergeCell ref="M64:Q64"/>
    <mergeCell ref="S64:T64"/>
    <mergeCell ref="U64:V64"/>
    <mergeCell ref="U63:V63"/>
    <mergeCell ref="S65:T67"/>
    <mergeCell ref="B68:T69"/>
    <mergeCell ref="B70:F70"/>
    <mergeCell ref="G70:K70"/>
    <mergeCell ref="L70:P70"/>
    <mergeCell ref="Q70:V70"/>
    <mergeCell ref="B65:C67"/>
    <mergeCell ref="D65:G67"/>
    <mergeCell ref="H65:L67"/>
    <mergeCell ref="M65:Q67"/>
    <mergeCell ref="B71:F74"/>
    <mergeCell ref="G71:K74"/>
    <mergeCell ref="L71:P74"/>
    <mergeCell ref="Q71:V71"/>
    <mergeCell ref="Q72:V72"/>
    <mergeCell ref="Q73:V73"/>
    <mergeCell ref="Q74:V74"/>
    <mergeCell ref="S22:T22"/>
    <mergeCell ref="S23:T23"/>
    <mergeCell ref="U85:V85"/>
    <mergeCell ref="U86:V86"/>
    <mergeCell ref="U81:V81"/>
    <mergeCell ref="U82:V82"/>
    <mergeCell ref="U83:V83"/>
    <mergeCell ref="U84:V84"/>
    <mergeCell ref="Q77:V77"/>
    <mergeCell ref="Q78:V78"/>
    <mergeCell ref="Q75:V75"/>
    <mergeCell ref="K86:T86"/>
    <mergeCell ref="K85:T85"/>
    <mergeCell ref="K84:T84"/>
    <mergeCell ref="U79:V79"/>
    <mergeCell ref="U80:V80"/>
    <mergeCell ref="L76:P76"/>
    <mergeCell ref="Q76:V76"/>
    <mergeCell ref="S24:T24"/>
    <mergeCell ref="S25:T25"/>
    <mergeCell ref="B88:U88"/>
    <mergeCell ref="B77:D78"/>
    <mergeCell ref="E77:G78"/>
    <mergeCell ref="E76:G76"/>
    <mergeCell ref="H76:K76"/>
    <mergeCell ref="H77:K78"/>
    <mergeCell ref="L77:P78"/>
    <mergeCell ref="B75:P75"/>
    <mergeCell ref="B60:C60"/>
    <mergeCell ref="B90:C90"/>
    <mergeCell ref="D90:E90"/>
    <mergeCell ref="B108:G108"/>
    <mergeCell ref="B62:T62"/>
    <mergeCell ref="D60:R60"/>
    <mergeCell ref="S60:T60"/>
    <mergeCell ref="M90:N90"/>
    <mergeCell ref="O90:P90"/>
    <mergeCell ref="M108:R108"/>
    <mergeCell ref="B24:C24"/>
    <mergeCell ref="L24:M24"/>
    <mergeCell ref="B25:C25"/>
    <mergeCell ref="L25:M25"/>
    <mergeCell ref="B22:C22"/>
    <mergeCell ref="L22:M22"/>
    <mergeCell ref="B23:C23"/>
    <mergeCell ref="L23:M23"/>
    <mergeCell ref="B26:C26"/>
    <mergeCell ref="L26:M26"/>
    <mergeCell ref="D59:R59"/>
    <mergeCell ref="S59:T59"/>
    <mergeCell ref="B59:C59"/>
    <mergeCell ref="S26:T26"/>
    <mergeCell ref="B58:C58"/>
    <mergeCell ref="L58:M58"/>
    <mergeCell ref="S58:T58"/>
    <mergeCell ref="B56:C56"/>
  </mergeCells>
  <phoneticPr fontId="0" type="noConversion"/>
  <printOptions horizontalCentered="1"/>
  <pageMargins left="0.59055118110236227" right="0.19685039370078741" top="0" bottom="0" header="0" footer="0"/>
  <pageSetup paperSize="9" scale="2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1"/>
  <sheetViews>
    <sheetView tabSelected="1" zoomScale="50" workbookViewId="0">
      <selection activeCell="K17" sqref="K17:L17"/>
    </sheetView>
  </sheetViews>
  <sheetFormatPr defaultColWidth="9.140625" defaultRowHeight="12.75" x14ac:dyDescent="0.2"/>
  <cols>
    <col min="1" max="2" width="10.85546875" customWidth="1"/>
    <col min="3" max="10" width="8.5703125" customWidth="1"/>
    <col min="11" max="12" width="4.5703125" customWidth="1"/>
    <col min="13" max="16" width="8.5703125" customWidth="1"/>
    <col min="17" max="17" width="4.42578125" hidden="1" customWidth="1"/>
    <col min="18" max="19" width="21.42578125" customWidth="1"/>
    <col min="20" max="20" width="40.85546875" customWidth="1"/>
    <col min="21" max="21" width="52.140625" customWidth="1"/>
  </cols>
  <sheetData>
    <row r="1" spans="1:21" ht="59.25" customHeight="1" x14ac:dyDescent="0.2">
      <c r="A1" s="1025" t="s">
        <v>404</v>
      </c>
      <c r="B1" s="1025"/>
      <c r="C1" s="1025"/>
      <c r="D1" s="1025"/>
      <c r="E1" s="1025"/>
      <c r="F1" s="1025"/>
      <c r="G1" s="1025"/>
      <c r="H1" s="1025"/>
      <c r="I1" s="1025"/>
      <c r="J1" s="1025"/>
      <c r="K1" s="1025"/>
      <c r="L1" s="1025"/>
      <c r="M1" s="1025"/>
      <c r="N1" s="1025"/>
      <c r="O1" s="1025"/>
      <c r="P1" s="1025"/>
      <c r="Q1" s="1025"/>
      <c r="R1" s="1025"/>
      <c r="S1" s="1025"/>
      <c r="T1" s="1025"/>
      <c r="U1" s="1025"/>
    </row>
    <row r="2" spans="1:21" ht="30" customHeight="1" thickBot="1" x14ac:dyDescent="0.25">
      <c r="A2" s="112"/>
      <c r="B2" s="112"/>
      <c r="C2" s="112"/>
      <c r="D2" s="112"/>
      <c r="E2" s="112"/>
      <c r="F2" s="112"/>
      <c r="G2" s="112"/>
      <c r="H2" s="112"/>
      <c r="I2" s="112"/>
      <c r="J2" s="112"/>
      <c r="K2" s="112"/>
      <c r="L2" s="1026" t="s">
        <v>405</v>
      </c>
      <c r="M2" s="1026"/>
      <c r="N2" s="1026"/>
      <c r="O2" s="1026"/>
      <c r="P2" s="1026"/>
      <c r="Q2" s="1026"/>
      <c r="R2" s="1027"/>
      <c r="S2" s="1028"/>
      <c r="T2" s="113" t="s">
        <v>406</v>
      </c>
      <c r="U2" s="114"/>
    </row>
    <row r="3" spans="1:21" ht="35.25" customHeight="1" thickBot="1" x14ac:dyDescent="0.25">
      <c r="A3" s="1015" t="s">
        <v>407</v>
      </c>
      <c r="B3" s="1016"/>
      <c r="C3" s="1036">
        <v>6785</v>
      </c>
      <c r="D3" s="1037"/>
      <c r="E3" s="1037"/>
      <c r="F3" s="1037"/>
      <c r="G3" s="1037"/>
      <c r="H3" s="1037"/>
      <c r="I3" s="1037"/>
      <c r="J3" s="1038"/>
      <c r="K3" s="115"/>
      <c r="L3" s="115"/>
      <c r="M3" s="115"/>
      <c r="N3" s="115"/>
      <c r="O3" s="115"/>
      <c r="P3" s="115"/>
      <c r="Q3" s="115"/>
      <c r="R3" s="115"/>
      <c r="S3" s="116"/>
      <c r="T3" s="117"/>
      <c r="U3" s="118"/>
    </row>
    <row r="4" spans="1:21" ht="49.5" customHeight="1" thickBot="1" x14ac:dyDescent="0.25">
      <c r="A4" s="1015" t="s">
        <v>408</v>
      </c>
      <c r="B4" s="1016"/>
      <c r="C4" s="1039" t="s">
        <v>1988</v>
      </c>
      <c r="D4" s="1040"/>
      <c r="E4" s="1040"/>
      <c r="F4" s="1040"/>
      <c r="G4" s="1040"/>
      <c r="H4" s="1040"/>
      <c r="I4" s="1040"/>
      <c r="J4" s="1041"/>
      <c r="K4" s="1020" t="s">
        <v>343</v>
      </c>
      <c r="L4" s="1021"/>
      <c r="M4" s="1021"/>
      <c r="N4" s="1022">
        <f ca="1">TODAY()</f>
        <v>42459</v>
      </c>
      <c r="O4" s="1023"/>
      <c r="P4" s="1023"/>
      <c r="Q4" s="1023"/>
      <c r="R4" s="1024"/>
      <c r="S4" s="1042" t="s">
        <v>409</v>
      </c>
      <c r="T4" s="964" t="s">
        <v>410</v>
      </c>
      <c r="U4" s="1046"/>
    </row>
    <row r="5" spans="1:21" ht="25.5" customHeight="1" thickBot="1" x14ac:dyDescent="0.25">
      <c r="A5" s="1048" t="s">
        <v>411</v>
      </c>
      <c r="B5" s="1049"/>
      <c r="C5" s="997">
        <v>1</v>
      </c>
      <c r="D5" s="997">
        <v>2</v>
      </c>
      <c r="E5" s="998" t="s">
        <v>412</v>
      </c>
      <c r="F5" s="999"/>
      <c r="G5" s="813" t="s">
        <v>413</v>
      </c>
      <c r="H5" s="814"/>
      <c r="I5" s="814"/>
      <c r="J5" s="815"/>
      <c r="K5" s="1054" t="s">
        <v>414</v>
      </c>
      <c r="L5" s="1055"/>
      <c r="M5" s="1056"/>
      <c r="N5" s="968"/>
      <c r="O5" s="969"/>
      <c r="P5" s="969"/>
      <c r="Q5" s="969"/>
      <c r="R5" s="970"/>
      <c r="S5" s="1043"/>
      <c r="T5" s="965"/>
      <c r="U5" s="1047"/>
    </row>
    <row r="6" spans="1:21" ht="37.5" customHeight="1" thickBot="1" x14ac:dyDescent="0.25">
      <c r="A6" s="1050"/>
      <c r="B6" s="1051"/>
      <c r="C6" s="997"/>
      <c r="D6" s="997"/>
      <c r="E6" s="1000"/>
      <c r="F6" s="1001"/>
      <c r="G6" s="1002"/>
      <c r="H6" s="1003"/>
      <c r="I6" s="1003"/>
      <c r="J6" s="1004"/>
      <c r="K6" s="1057"/>
      <c r="L6" s="1058"/>
      <c r="M6" s="1059"/>
      <c r="N6" s="971"/>
      <c r="O6" s="972"/>
      <c r="P6" s="972"/>
      <c r="Q6" s="972"/>
      <c r="R6" s="973"/>
      <c r="S6" s="1043"/>
      <c r="T6" s="119" t="s">
        <v>415</v>
      </c>
      <c r="U6" s="216"/>
    </row>
    <row r="7" spans="1:21" ht="37.5" customHeight="1" thickBot="1" x14ac:dyDescent="0.25">
      <c r="A7" s="1050"/>
      <c r="B7" s="1051"/>
      <c r="C7" s="1066">
        <v>38</v>
      </c>
      <c r="D7" s="1066">
        <v>97</v>
      </c>
      <c r="E7" s="1067">
        <v>911</v>
      </c>
      <c r="F7" s="1068"/>
      <c r="G7" s="1002"/>
      <c r="H7" s="1003"/>
      <c r="I7" s="1003"/>
      <c r="J7" s="1004"/>
      <c r="K7" s="1054" t="s">
        <v>416</v>
      </c>
      <c r="L7" s="1055"/>
      <c r="M7" s="1056"/>
      <c r="N7" s="813"/>
      <c r="O7" s="814"/>
      <c r="P7" s="814"/>
      <c r="Q7" s="814"/>
      <c r="R7" s="815"/>
      <c r="S7" s="1043"/>
      <c r="T7" s="120" t="s">
        <v>417</v>
      </c>
      <c r="U7" s="216"/>
    </row>
    <row r="8" spans="1:21" ht="37.5" customHeight="1" thickBot="1" x14ac:dyDescent="0.25">
      <c r="A8" s="1052"/>
      <c r="B8" s="1053"/>
      <c r="C8" s="1066"/>
      <c r="D8" s="1066"/>
      <c r="E8" s="1069"/>
      <c r="F8" s="1070"/>
      <c r="G8" s="816"/>
      <c r="H8" s="817"/>
      <c r="I8" s="817"/>
      <c r="J8" s="818"/>
      <c r="K8" s="1057"/>
      <c r="L8" s="1058"/>
      <c r="M8" s="1059"/>
      <c r="N8" s="816"/>
      <c r="O8" s="817"/>
      <c r="P8" s="817"/>
      <c r="Q8" s="817"/>
      <c r="R8" s="818"/>
      <c r="S8" s="1044"/>
      <c r="T8" s="120" t="s">
        <v>418</v>
      </c>
      <c r="U8" s="216"/>
    </row>
    <row r="9" spans="1:21" ht="37.5" customHeight="1" x14ac:dyDescent="0.2">
      <c r="A9" s="983" t="s">
        <v>419</v>
      </c>
      <c r="B9" s="984"/>
      <c r="C9" s="1060" t="s">
        <v>1990</v>
      </c>
      <c r="D9" s="1061"/>
      <c r="E9" s="1061"/>
      <c r="F9" s="1061"/>
      <c r="G9" s="1061"/>
      <c r="H9" s="1061"/>
      <c r="I9" s="1061"/>
      <c r="J9" s="1061"/>
      <c r="K9" s="1061"/>
      <c r="L9" s="1061"/>
      <c r="M9" s="1061"/>
      <c r="N9" s="1061"/>
      <c r="O9" s="1061"/>
      <c r="P9" s="1061"/>
      <c r="Q9" s="1061"/>
      <c r="R9" s="1062"/>
      <c r="S9" s="1044"/>
      <c r="T9" s="120" t="s">
        <v>420</v>
      </c>
      <c r="U9" s="216"/>
    </row>
    <row r="10" spans="1:21" ht="37.5" customHeight="1" thickBot="1" x14ac:dyDescent="0.25">
      <c r="A10" s="985"/>
      <c r="B10" s="986"/>
      <c r="C10" s="1063"/>
      <c r="D10" s="1064"/>
      <c r="E10" s="1064"/>
      <c r="F10" s="1064"/>
      <c r="G10" s="1064"/>
      <c r="H10" s="1064"/>
      <c r="I10" s="1064"/>
      <c r="J10" s="1064"/>
      <c r="K10" s="1064"/>
      <c r="L10" s="1064"/>
      <c r="M10" s="1064"/>
      <c r="N10" s="1064"/>
      <c r="O10" s="1064"/>
      <c r="P10" s="1064"/>
      <c r="Q10" s="1064"/>
      <c r="R10" s="1065"/>
      <c r="S10" s="1044"/>
      <c r="T10" s="121" t="s">
        <v>421</v>
      </c>
      <c r="U10" s="216"/>
    </row>
    <row r="11" spans="1:21" ht="27.75" thickBot="1" x14ac:dyDescent="0.25">
      <c r="A11" s="940" t="s">
        <v>422</v>
      </c>
      <c r="B11" s="941"/>
      <c r="C11" s="1063" t="s">
        <v>1989</v>
      </c>
      <c r="D11" s="1064"/>
      <c r="E11" s="1064"/>
      <c r="F11" s="1064"/>
      <c r="G11" s="1064"/>
      <c r="H11" s="1064"/>
      <c r="I11" s="1064"/>
      <c r="J11" s="1064"/>
      <c r="K11" s="1064"/>
      <c r="L11" s="1064"/>
      <c r="M11" s="1064"/>
      <c r="N11" s="1064"/>
      <c r="O11" s="1064"/>
      <c r="P11" s="1064"/>
      <c r="Q11" s="1064"/>
      <c r="R11" s="1065"/>
      <c r="S11" s="1045"/>
      <c r="T11" s="122"/>
      <c r="U11" s="123"/>
    </row>
    <row r="12" spans="1:21" ht="13.5" thickBot="1" x14ac:dyDescent="0.25">
      <c r="A12" s="112"/>
      <c r="B12" s="112"/>
      <c r="C12" s="112"/>
      <c r="D12" s="112"/>
      <c r="E12" s="112"/>
      <c r="F12" s="112"/>
      <c r="G12" s="124"/>
      <c r="H12" s="124"/>
      <c r="I12" s="124"/>
      <c r="J12" s="124"/>
      <c r="K12" s="124"/>
      <c r="L12" s="124"/>
      <c r="M12" s="124"/>
      <c r="N12" s="124"/>
      <c r="O12" s="124"/>
      <c r="P12" s="124"/>
      <c r="Q12" s="124"/>
      <c r="R12" s="124"/>
      <c r="S12" s="124"/>
      <c r="T12" s="124"/>
      <c r="U12" s="124"/>
    </row>
    <row r="13" spans="1:21" ht="33" customHeight="1" thickBot="1" x14ac:dyDescent="0.25">
      <c r="A13" s="852" t="s">
        <v>423</v>
      </c>
      <c r="B13" s="864"/>
      <c r="C13" s="891" t="s">
        <v>424</v>
      </c>
      <c r="D13" s="974"/>
      <c r="E13" s="974"/>
      <c r="F13" s="974"/>
      <c r="G13" s="977" t="s">
        <v>425</v>
      </c>
      <c r="H13" s="978"/>
      <c r="I13" s="978"/>
      <c r="J13" s="979"/>
      <c r="K13" s="852" t="s">
        <v>426</v>
      </c>
      <c r="L13" s="864"/>
      <c r="M13" s="946" t="s">
        <v>427</v>
      </c>
      <c r="N13" s="947"/>
      <c r="O13" s="947"/>
      <c r="P13" s="947"/>
      <c r="Q13" s="948"/>
      <c r="R13" s="949" t="s">
        <v>428</v>
      </c>
      <c r="S13" s="950"/>
      <c r="T13" s="951"/>
      <c r="U13" s="952" t="s">
        <v>429</v>
      </c>
    </row>
    <row r="14" spans="1:21" ht="33" customHeight="1" x14ac:dyDescent="0.2">
      <c r="A14" s="854"/>
      <c r="B14" s="865"/>
      <c r="C14" s="975"/>
      <c r="D14" s="976"/>
      <c r="E14" s="976"/>
      <c r="F14" s="976"/>
      <c r="G14" s="980"/>
      <c r="H14" s="981"/>
      <c r="I14" s="981"/>
      <c r="J14" s="982"/>
      <c r="K14" s="955" t="s">
        <v>430</v>
      </c>
      <c r="L14" s="956"/>
      <c r="M14" s="955" t="s">
        <v>430</v>
      </c>
      <c r="N14" s="957"/>
      <c r="O14" s="957"/>
      <c r="P14" s="957"/>
      <c r="Q14" s="129"/>
      <c r="R14" s="958" t="s">
        <v>431</v>
      </c>
      <c r="S14" s="959"/>
      <c r="T14" s="962" t="s">
        <v>432</v>
      </c>
      <c r="U14" s="953"/>
    </row>
    <row r="15" spans="1:21" ht="33" customHeight="1" thickBot="1" x14ac:dyDescent="0.25">
      <c r="A15" s="856"/>
      <c r="B15" s="866"/>
      <c r="C15" s="131">
        <v>1</v>
      </c>
      <c r="D15" s="132">
        <v>2</v>
      </c>
      <c r="E15" s="132">
        <v>3</v>
      </c>
      <c r="F15" s="132">
        <v>4</v>
      </c>
      <c r="G15" s="133">
        <v>1</v>
      </c>
      <c r="H15" s="133">
        <v>2</v>
      </c>
      <c r="I15" s="134">
        <v>3</v>
      </c>
      <c r="J15" s="135">
        <v>4</v>
      </c>
      <c r="K15" s="932">
        <v>1</v>
      </c>
      <c r="L15" s="933"/>
      <c r="M15" s="133">
        <v>1</v>
      </c>
      <c r="N15" s="133">
        <v>2</v>
      </c>
      <c r="O15" s="133">
        <v>3</v>
      </c>
      <c r="P15" s="133">
        <v>4</v>
      </c>
      <c r="Q15" s="130">
        <v>5</v>
      </c>
      <c r="R15" s="960"/>
      <c r="S15" s="961"/>
      <c r="T15" s="963"/>
      <c r="U15" s="954"/>
    </row>
    <row r="16" spans="1:21" ht="30" x14ac:dyDescent="0.2">
      <c r="A16" s="934"/>
      <c r="B16" s="934"/>
      <c r="C16" s="136"/>
      <c r="D16" s="137"/>
      <c r="E16" s="137"/>
      <c r="F16" s="137"/>
      <c r="G16" s="138"/>
      <c r="H16" s="139"/>
      <c r="I16" s="139"/>
      <c r="J16" s="140"/>
      <c r="K16" s="935"/>
      <c r="L16" s="935"/>
      <c r="M16" s="138"/>
      <c r="N16" s="139"/>
      <c r="O16" s="139"/>
      <c r="P16" s="140"/>
      <c r="Q16" s="141"/>
      <c r="R16" s="936"/>
      <c r="S16" s="937"/>
      <c r="T16" s="142"/>
      <c r="U16" s="143"/>
    </row>
    <row r="17" spans="1:21" ht="30" x14ac:dyDescent="0.2">
      <c r="A17" s="928">
        <v>630</v>
      </c>
      <c r="B17" s="929"/>
      <c r="C17" s="213">
        <v>38</v>
      </c>
      <c r="D17" s="214">
        <v>97</v>
      </c>
      <c r="E17" s="214">
        <v>0</v>
      </c>
      <c r="F17" s="215">
        <v>1</v>
      </c>
      <c r="G17" s="213">
        <v>1</v>
      </c>
      <c r="H17" s="214">
        <v>1</v>
      </c>
      <c r="I17" s="214">
        <v>2</v>
      </c>
      <c r="J17" s="215">
        <v>0</v>
      </c>
      <c r="K17" s="1071">
        <v>1</v>
      </c>
      <c r="L17" s="1072"/>
      <c r="M17" s="213">
        <v>1</v>
      </c>
      <c r="N17" s="214">
        <v>1</v>
      </c>
      <c r="O17" s="214">
        <v>1</v>
      </c>
      <c r="P17" s="214">
        <v>1</v>
      </c>
      <c r="Q17" s="147"/>
      <c r="R17" s="799"/>
      <c r="S17" s="800"/>
      <c r="T17" s="148"/>
      <c r="U17" s="149" t="s">
        <v>460</v>
      </c>
    </row>
    <row r="18" spans="1:21" ht="30" x14ac:dyDescent="0.2">
      <c r="A18" s="793"/>
      <c r="B18" s="931"/>
      <c r="C18" s="144"/>
      <c r="D18" s="145"/>
      <c r="E18" s="145"/>
      <c r="F18" s="146"/>
      <c r="G18" s="150"/>
      <c r="H18" s="145"/>
      <c r="I18" s="145"/>
      <c r="J18" s="151"/>
      <c r="K18" s="926"/>
      <c r="L18" s="927"/>
      <c r="M18" s="144"/>
      <c r="N18" s="145"/>
      <c r="O18" s="145"/>
      <c r="P18" s="146"/>
      <c r="Q18" s="152"/>
      <c r="R18" s="799"/>
      <c r="S18" s="800"/>
      <c r="T18" s="148"/>
      <c r="U18" s="149"/>
    </row>
    <row r="19" spans="1:21" ht="30" x14ac:dyDescent="0.2">
      <c r="A19" s="801"/>
      <c r="B19" s="803"/>
      <c r="C19" s="144"/>
      <c r="D19" s="145"/>
      <c r="E19" s="145"/>
      <c r="F19" s="146"/>
      <c r="G19" s="150"/>
      <c r="H19" s="145"/>
      <c r="I19" s="145"/>
      <c r="J19" s="151"/>
      <c r="K19" s="926"/>
      <c r="L19" s="927"/>
      <c r="M19" s="153"/>
      <c r="N19" s="154"/>
      <c r="O19" s="154"/>
      <c r="P19" s="155"/>
      <c r="Q19" s="152"/>
      <c r="R19" s="799"/>
      <c r="S19" s="800"/>
      <c r="T19" s="148"/>
      <c r="U19" s="149"/>
    </row>
    <row r="20" spans="1:21" ht="30" x14ac:dyDescent="0.2">
      <c r="A20" s="793"/>
      <c r="B20" s="931"/>
      <c r="C20" s="144"/>
      <c r="D20" s="145"/>
      <c r="E20" s="145"/>
      <c r="F20" s="146"/>
      <c r="G20" s="150"/>
      <c r="H20" s="145"/>
      <c r="I20" s="145"/>
      <c r="J20" s="151"/>
      <c r="K20" s="926"/>
      <c r="L20" s="927"/>
      <c r="M20" s="156"/>
      <c r="N20" s="157"/>
      <c r="O20" s="157"/>
      <c r="P20" s="158"/>
      <c r="Q20" s="152"/>
      <c r="R20" s="799"/>
      <c r="S20" s="800"/>
      <c r="T20" s="148"/>
      <c r="U20" s="149"/>
    </row>
    <row r="21" spans="1:21" ht="30" x14ac:dyDescent="0.2">
      <c r="A21" s="793"/>
      <c r="B21" s="931"/>
      <c r="C21" s="144"/>
      <c r="D21" s="145"/>
      <c r="E21" s="145"/>
      <c r="F21" s="146"/>
      <c r="G21" s="150"/>
      <c r="H21" s="145"/>
      <c r="I21" s="145"/>
      <c r="J21" s="151"/>
      <c r="K21" s="926"/>
      <c r="L21" s="927"/>
      <c r="M21" s="156"/>
      <c r="N21" s="157"/>
      <c r="O21" s="157"/>
      <c r="P21" s="158"/>
      <c r="Q21" s="152"/>
      <c r="R21" s="799"/>
      <c r="S21" s="800"/>
      <c r="T21" s="148"/>
      <c r="U21" s="149"/>
    </row>
    <row r="22" spans="1:21" ht="30" x14ac:dyDescent="0.2">
      <c r="A22" s="928">
        <v>830</v>
      </c>
      <c r="B22" s="929"/>
      <c r="C22" s="144"/>
      <c r="D22" s="145"/>
      <c r="E22" s="145"/>
      <c r="F22" s="146"/>
      <c r="G22" s="150"/>
      <c r="H22" s="145"/>
      <c r="I22" s="145"/>
      <c r="J22" s="151"/>
      <c r="K22" s="926"/>
      <c r="L22" s="927"/>
      <c r="M22" s="156"/>
      <c r="N22" s="157"/>
      <c r="O22" s="157"/>
      <c r="P22" s="158"/>
      <c r="Q22" s="152"/>
      <c r="R22" s="799">
        <f>R17</f>
        <v>0</v>
      </c>
      <c r="S22" s="800"/>
      <c r="T22" s="148"/>
      <c r="U22" s="149" t="str">
        <f>U17</f>
        <v xml:space="preserve">Aylıklar </v>
      </c>
    </row>
    <row r="23" spans="1:21" ht="30" x14ac:dyDescent="0.2">
      <c r="A23" s="801">
        <v>835</v>
      </c>
      <c r="B23" s="803"/>
      <c r="C23" s="144"/>
      <c r="D23" s="145"/>
      <c r="E23" s="145"/>
      <c r="F23" s="146"/>
      <c r="G23" s="150"/>
      <c r="H23" s="145"/>
      <c r="I23" s="145"/>
      <c r="J23" s="151"/>
      <c r="K23" s="926"/>
      <c r="L23" s="927"/>
      <c r="M23" s="156"/>
      <c r="N23" s="157"/>
      <c r="O23" s="157"/>
      <c r="P23" s="158"/>
      <c r="Q23" s="152"/>
      <c r="R23" s="799"/>
      <c r="S23" s="800"/>
      <c r="T23" s="148">
        <f>R22</f>
        <v>0</v>
      </c>
      <c r="U23" s="149" t="s">
        <v>433</v>
      </c>
    </row>
    <row r="24" spans="1:21" ht="30" x14ac:dyDescent="0.2">
      <c r="A24" s="793"/>
      <c r="B24" s="931"/>
      <c r="C24" s="144"/>
      <c r="D24" s="145"/>
      <c r="E24" s="145"/>
      <c r="F24" s="146"/>
      <c r="G24" s="150"/>
      <c r="H24" s="145"/>
      <c r="I24" s="145"/>
      <c r="J24" s="151"/>
      <c r="K24" s="926"/>
      <c r="L24" s="927"/>
      <c r="M24" s="156"/>
      <c r="N24" s="157"/>
      <c r="O24" s="157"/>
      <c r="P24" s="158"/>
      <c r="Q24" s="152"/>
      <c r="R24" s="799"/>
      <c r="S24" s="800"/>
      <c r="T24" s="148"/>
      <c r="U24" s="149"/>
    </row>
    <row r="25" spans="1:21" ht="30" x14ac:dyDescent="0.2">
      <c r="A25" s="928"/>
      <c r="B25" s="929"/>
      <c r="C25" s="144"/>
      <c r="D25" s="145"/>
      <c r="E25" s="145"/>
      <c r="F25" s="146"/>
      <c r="G25" s="150"/>
      <c r="H25" s="145"/>
      <c r="I25" s="145"/>
      <c r="J25" s="151"/>
      <c r="K25" s="926"/>
      <c r="L25" s="927"/>
      <c r="M25" s="156"/>
      <c r="N25" s="157"/>
      <c r="O25" s="157"/>
      <c r="P25" s="158"/>
      <c r="Q25" s="152"/>
      <c r="R25" s="799"/>
      <c r="S25" s="800"/>
      <c r="T25" s="148"/>
      <c r="U25" s="149"/>
    </row>
    <row r="26" spans="1:21" ht="30" x14ac:dyDescent="0.2">
      <c r="A26" s="801"/>
      <c r="B26" s="803"/>
      <c r="C26" s="144"/>
      <c r="D26" s="145"/>
      <c r="E26" s="145"/>
      <c r="F26" s="146"/>
      <c r="G26" s="150"/>
      <c r="H26" s="145"/>
      <c r="I26" s="145"/>
      <c r="J26" s="151"/>
      <c r="K26" s="926"/>
      <c r="L26" s="927"/>
      <c r="M26" s="153"/>
      <c r="N26" s="154"/>
      <c r="O26" s="154"/>
      <c r="P26" s="155"/>
      <c r="Q26" s="159"/>
      <c r="R26" s="799"/>
      <c r="S26" s="800"/>
      <c r="T26" s="148"/>
      <c r="U26" s="149"/>
    </row>
    <row r="27" spans="1:21" ht="30" x14ac:dyDescent="0.2">
      <c r="A27" s="793"/>
      <c r="B27" s="793"/>
      <c r="C27" s="144"/>
      <c r="D27" s="145"/>
      <c r="E27" s="145"/>
      <c r="F27" s="145"/>
      <c r="G27" s="144"/>
      <c r="H27" s="145"/>
      <c r="I27" s="145"/>
      <c r="J27" s="146"/>
      <c r="K27" s="794"/>
      <c r="L27" s="794"/>
      <c r="M27" s="144"/>
      <c r="N27" s="145"/>
      <c r="O27" s="145"/>
      <c r="P27" s="146"/>
      <c r="Q27" s="152"/>
      <c r="R27" s="799"/>
      <c r="S27" s="800"/>
      <c r="T27" s="148"/>
      <c r="U27" s="149"/>
    </row>
    <row r="28" spans="1:21" ht="30" x14ac:dyDescent="0.2">
      <c r="A28" s="793"/>
      <c r="B28" s="793"/>
      <c r="C28" s="144"/>
      <c r="D28" s="145"/>
      <c r="E28" s="145"/>
      <c r="F28" s="145"/>
      <c r="G28" s="144"/>
      <c r="H28" s="145"/>
      <c r="I28" s="145"/>
      <c r="J28" s="146"/>
      <c r="K28" s="794"/>
      <c r="L28" s="794"/>
      <c r="M28" s="144"/>
      <c r="N28" s="145"/>
      <c r="O28" s="145"/>
      <c r="P28" s="146"/>
      <c r="Q28" s="160"/>
      <c r="R28" s="799"/>
      <c r="S28" s="800"/>
      <c r="T28" s="148"/>
      <c r="U28" s="149"/>
    </row>
    <row r="29" spans="1:21" ht="30" x14ac:dyDescent="0.2">
      <c r="A29" s="793"/>
      <c r="B29" s="793"/>
      <c r="C29" s="144"/>
      <c r="D29" s="145"/>
      <c r="E29" s="145"/>
      <c r="F29" s="145"/>
      <c r="G29" s="144"/>
      <c r="H29" s="145"/>
      <c r="I29" s="145"/>
      <c r="J29" s="146"/>
      <c r="K29" s="794"/>
      <c r="L29" s="794"/>
      <c r="M29" s="144"/>
      <c r="N29" s="145"/>
      <c r="O29" s="145"/>
      <c r="P29" s="146"/>
      <c r="Q29" s="160"/>
      <c r="R29" s="799"/>
      <c r="S29" s="800"/>
      <c r="T29" s="148"/>
      <c r="U29" s="149"/>
    </row>
    <row r="30" spans="1:21" ht="30" x14ac:dyDescent="0.2">
      <c r="A30" s="793"/>
      <c r="B30" s="793"/>
      <c r="C30" s="144"/>
      <c r="D30" s="145"/>
      <c r="E30" s="145"/>
      <c r="F30" s="145"/>
      <c r="G30" s="144"/>
      <c r="H30" s="145"/>
      <c r="I30" s="145"/>
      <c r="J30" s="146"/>
      <c r="K30" s="794"/>
      <c r="L30" s="794"/>
      <c r="M30" s="144"/>
      <c r="N30" s="145"/>
      <c r="O30" s="145"/>
      <c r="P30" s="146"/>
      <c r="Q30" s="160"/>
      <c r="R30" s="799"/>
      <c r="S30" s="800"/>
      <c r="T30" s="148"/>
      <c r="U30" s="149"/>
    </row>
    <row r="31" spans="1:21" ht="30" x14ac:dyDescent="0.2">
      <c r="A31" s="793"/>
      <c r="B31" s="793"/>
      <c r="C31" s="144"/>
      <c r="D31" s="145"/>
      <c r="E31" s="145"/>
      <c r="F31" s="145"/>
      <c r="G31" s="144"/>
      <c r="H31" s="145"/>
      <c r="I31" s="145"/>
      <c r="J31" s="146"/>
      <c r="K31" s="794"/>
      <c r="L31" s="794"/>
      <c r="M31" s="144"/>
      <c r="N31" s="145"/>
      <c r="O31" s="145"/>
      <c r="P31" s="146"/>
      <c r="Q31" s="160"/>
      <c r="R31" s="799"/>
      <c r="S31" s="800"/>
      <c r="T31" s="148"/>
      <c r="U31" s="149"/>
    </row>
    <row r="32" spans="1:21" ht="30" x14ac:dyDescent="0.2">
      <c r="A32" s="793"/>
      <c r="B32" s="793"/>
      <c r="C32" s="144"/>
      <c r="D32" s="145"/>
      <c r="E32" s="145"/>
      <c r="F32" s="145"/>
      <c r="G32" s="144"/>
      <c r="H32" s="145"/>
      <c r="I32" s="145"/>
      <c r="J32" s="146"/>
      <c r="K32" s="794"/>
      <c r="L32" s="794"/>
      <c r="M32" s="144"/>
      <c r="N32" s="145"/>
      <c r="O32" s="145"/>
      <c r="P32" s="146"/>
      <c r="Q32" s="160"/>
      <c r="R32" s="799"/>
      <c r="S32" s="800"/>
      <c r="T32" s="148"/>
      <c r="U32" s="149"/>
    </row>
    <row r="33" spans="1:21" ht="30" x14ac:dyDescent="0.2">
      <c r="A33" s="793"/>
      <c r="B33" s="793"/>
      <c r="C33" s="144"/>
      <c r="D33" s="145"/>
      <c r="E33" s="145"/>
      <c r="F33" s="145"/>
      <c r="G33" s="144"/>
      <c r="H33" s="145"/>
      <c r="I33" s="145"/>
      <c r="J33" s="146"/>
      <c r="K33" s="794"/>
      <c r="L33" s="794"/>
      <c r="M33" s="144"/>
      <c r="N33" s="145"/>
      <c r="O33" s="145"/>
      <c r="P33" s="146"/>
      <c r="Q33" s="160"/>
      <c r="R33" s="799"/>
      <c r="S33" s="800"/>
      <c r="T33" s="148"/>
      <c r="U33" s="149"/>
    </row>
    <row r="34" spans="1:21" ht="30" x14ac:dyDescent="0.2">
      <c r="A34" s="793"/>
      <c r="B34" s="793"/>
      <c r="C34" s="144"/>
      <c r="D34" s="145"/>
      <c r="E34" s="145"/>
      <c r="F34" s="145"/>
      <c r="G34" s="144"/>
      <c r="H34" s="145"/>
      <c r="I34" s="145"/>
      <c r="J34" s="146"/>
      <c r="K34" s="794"/>
      <c r="L34" s="794"/>
      <c r="M34" s="144"/>
      <c r="N34" s="145"/>
      <c r="O34" s="145"/>
      <c r="P34" s="146"/>
      <c r="Q34" s="160"/>
      <c r="R34" s="799"/>
      <c r="S34" s="800"/>
      <c r="T34" s="148"/>
      <c r="U34" s="149"/>
    </row>
    <row r="35" spans="1:21" ht="30" x14ac:dyDescent="0.2">
      <c r="A35" s="793"/>
      <c r="B35" s="793"/>
      <c r="C35" s="144"/>
      <c r="D35" s="145"/>
      <c r="E35" s="145"/>
      <c r="F35" s="145"/>
      <c r="G35" s="144"/>
      <c r="H35" s="145"/>
      <c r="I35" s="145"/>
      <c r="J35" s="146"/>
      <c r="K35" s="794"/>
      <c r="L35" s="794"/>
      <c r="M35" s="144"/>
      <c r="N35" s="145"/>
      <c r="O35" s="145"/>
      <c r="P35" s="146"/>
      <c r="Q35" s="160"/>
      <c r="R35" s="799"/>
      <c r="S35" s="800"/>
      <c r="T35" s="148"/>
      <c r="U35" s="149"/>
    </row>
    <row r="36" spans="1:21" ht="30" x14ac:dyDescent="0.2">
      <c r="A36" s="793"/>
      <c r="B36" s="793"/>
      <c r="C36" s="144"/>
      <c r="D36" s="145"/>
      <c r="E36" s="145"/>
      <c r="F36" s="145"/>
      <c r="G36" s="144"/>
      <c r="H36" s="145"/>
      <c r="I36" s="145"/>
      <c r="J36" s="146"/>
      <c r="K36" s="794"/>
      <c r="L36" s="794"/>
      <c r="M36" s="144"/>
      <c r="N36" s="145"/>
      <c r="O36" s="145"/>
      <c r="P36" s="146"/>
      <c r="Q36" s="160"/>
      <c r="R36" s="799"/>
      <c r="S36" s="800"/>
      <c r="T36" s="148"/>
      <c r="U36" s="149"/>
    </row>
    <row r="37" spans="1:21" ht="30" x14ac:dyDescent="0.2">
      <c r="A37" s="793"/>
      <c r="B37" s="793"/>
      <c r="C37" s="144"/>
      <c r="D37" s="145"/>
      <c r="E37" s="145"/>
      <c r="F37" s="145"/>
      <c r="G37" s="144"/>
      <c r="H37" s="145"/>
      <c r="I37" s="145"/>
      <c r="J37" s="146"/>
      <c r="K37" s="794"/>
      <c r="L37" s="794"/>
      <c r="M37" s="144"/>
      <c r="N37" s="145"/>
      <c r="O37" s="145"/>
      <c r="P37" s="146"/>
      <c r="Q37" s="160"/>
      <c r="R37" s="799"/>
      <c r="S37" s="800"/>
      <c r="T37" s="148"/>
      <c r="U37" s="149"/>
    </row>
    <row r="38" spans="1:21" ht="30" x14ac:dyDescent="0.2">
      <c r="A38" s="793"/>
      <c r="B38" s="793"/>
      <c r="C38" s="144"/>
      <c r="D38" s="145"/>
      <c r="E38" s="145"/>
      <c r="F38" s="145"/>
      <c r="G38" s="144"/>
      <c r="H38" s="145"/>
      <c r="I38" s="145"/>
      <c r="J38" s="146"/>
      <c r="K38" s="794"/>
      <c r="L38" s="794"/>
      <c r="M38" s="144"/>
      <c r="N38" s="145"/>
      <c r="O38" s="145"/>
      <c r="P38" s="146"/>
      <c r="Q38" s="160"/>
      <c r="R38" s="799"/>
      <c r="S38" s="800"/>
      <c r="T38" s="148"/>
      <c r="U38" s="149"/>
    </row>
    <row r="39" spans="1:21" ht="30" x14ac:dyDescent="0.2">
      <c r="A39" s="793"/>
      <c r="B39" s="793"/>
      <c r="C39" s="144"/>
      <c r="D39" s="145"/>
      <c r="E39" s="145"/>
      <c r="F39" s="145"/>
      <c r="G39" s="144"/>
      <c r="H39" s="145"/>
      <c r="I39" s="145"/>
      <c r="J39" s="146"/>
      <c r="K39" s="794"/>
      <c r="L39" s="794"/>
      <c r="M39" s="144"/>
      <c r="N39" s="145"/>
      <c r="O39" s="145"/>
      <c r="P39" s="146"/>
      <c r="Q39" s="160"/>
      <c r="R39" s="799"/>
      <c r="S39" s="800"/>
      <c r="T39" s="148"/>
      <c r="U39" s="149"/>
    </row>
    <row r="40" spans="1:21" ht="30" x14ac:dyDescent="0.2">
      <c r="A40" s="793"/>
      <c r="B40" s="793"/>
      <c r="C40" s="144"/>
      <c r="D40" s="145"/>
      <c r="E40" s="145"/>
      <c r="F40" s="145"/>
      <c r="G40" s="144"/>
      <c r="H40" s="145"/>
      <c r="I40" s="145"/>
      <c r="J40" s="146"/>
      <c r="K40" s="794"/>
      <c r="L40" s="794"/>
      <c r="M40" s="144"/>
      <c r="N40" s="145"/>
      <c r="O40" s="145"/>
      <c r="P40" s="146"/>
      <c r="Q40" s="160"/>
      <c r="R40" s="799"/>
      <c r="S40" s="800"/>
      <c r="T40" s="148"/>
      <c r="U40" s="149"/>
    </row>
    <row r="41" spans="1:21" ht="30" x14ac:dyDescent="0.2">
      <c r="A41" s="793"/>
      <c r="B41" s="793"/>
      <c r="C41" s="144"/>
      <c r="D41" s="145"/>
      <c r="E41" s="145"/>
      <c r="F41" s="145"/>
      <c r="G41" s="144"/>
      <c r="H41" s="145"/>
      <c r="I41" s="145"/>
      <c r="J41" s="146"/>
      <c r="K41" s="794"/>
      <c r="L41" s="794"/>
      <c r="M41" s="144"/>
      <c r="N41" s="145"/>
      <c r="O41" s="145"/>
      <c r="P41" s="146"/>
      <c r="Q41" s="160"/>
      <c r="R41" s="799"/>
      <c r="S41" s="800"/>
      <c r="T41" s="148"/>
      <c r="U41" s="149"/>
    </row>
    <row r="42" spans="1:21" ht="30" x14ac:dyDescent="0.2">
      <c r="A42" s="793"/>
      <c r="B42" s="793"/>
      <c r="C42" s="144"/>
      <c r="D42" s="145"/>
      <c r="E42" s="145"/>
      <c r="F42" s="145"/>
      <c r="G42" s="144"/>
      <c r="H42" s="145"/>
      <c r="I42" s="145"/>
      <c r="J42" s="146"/>
      <c r="K42" s="794"/>
      <c r="L42" s="794"/>
      <c r="M42" s="144"/>
      <c r="N42" s="145"/>
      <c r="O42" s="145"/>
      <c r="P42" s="146"/>
      <c r="Q42" s="160"/>
      <c r="R42" s="799"/>
      <c r="S42" s="800"/>
      <c r="T42" s="148"/>
      <c r="U42" s="149"/>
    </row>
    <row r="43" spans="1:21" ht="30" x14ac:dyDescent="0.2">
      <c r="A43" s="793"/>
      <c r="B43" s="793"/>
      <c r="C43" s="144"/>
      <c r="D43" s="145"/>
      <c r="E43" s="145"/>
      <c r="F43" s="145"/>
      <c r="G43" s="144"/>
      <c r="H43" s="145"/>
      <c r="I43" s="145"/>
      <c r="J43" s="146"/>
      <c r="K43" s="794"/>
      <c r="L43" s="794"/>
      <c r="M43" s="144"/>
      <c r="N43" s="145"/>
      <c r="O43" s="145"/>
      <c r="P43" s="146"/>
      <c r="Q43" s="160"/>
      <c r="R43" s="799"/>
      <c r="S43" s="800"/>
      <c r="T43" s="148"/>
      <c r="U43" s="149"/>
    </row>
    <row r="44" spans="1:21" ht="30" x14ac:dyDescent="0.2">
      <c r="A44" s="793"/>
      <c r="B44" s="793"/>
      <c r="C44" s="144"/>
      <c r="D44" s="145"/>
      <c r="E44" s="145"/>
      <c r="F44" s="145"/>
      <c r="G44" s="144"/>
      <c r="H44" s="145"/>
      <c r="I44" s="145"/>
      <c r="J44" s="146"/>
      <c r="K44" s="794"/>
      <c r="L44" s="794"/>
      <c r="M44" s="144"/>
      <c r="N44" s="145"/>
      <c r="O44" s="145"/>
      <c r="P44" s="146"/>
      <c r="Q44" s="160"/>
      <c r="R44" s="799"/>
      <c r="S44" s="800"/>
      <c r="T44" s="148"/>
      <c r="U44" s="149"/>
    </row>
    <row r="45" spans="1:21" ht="30" x14ac:dyDescent="0.2">
      <c r="A45" s="793"/>
      <c r="B45" s="793"/>
      <c r="C45" s="144"/>
      <c r="D45" s="145"/>
      <c r="E45" s="145"/>
      <c r="F45" s="145"/>
      <c r="G45" s="144"/>
      <c r="H45" s="145"/>
      <c r="I45" s="145"/>
      <c r="J45" s="146"/>
      <c r="K45" s="794"/>
      <c r="L45" s="794"/>
      <c r="M45" s="144"/>
      <c r="N45" s="145"/>
      <c r="O45" s="145"/>
      <c r="P45" s="146"/>
      <c r="Q45" s="160"/>
      <c r="R45" s="799"/>
      <c r="S45" s="800"/>
      <c r="T45" s="148"/>
      <c r="U45" s="149"/>
    </row>
    <row r="46" spans="1:21" ht="30" x14ac:dyDescent="0.2">
      <c r="A46" s="793"/>
      <c r="B46" s="793"/>
      <c r="C46" s="144"/>
      <c r="D46" s="145"/>
      <c r="E46" s="145"/>
      <c r="F46" s="145"/>
      <c r="G46" s="144"/>
      <c r="H46" s="145"/>
      <c r="I46" s="145"/>
      <c r="J46" s="146"/>
      <c r="K46" s="794"/>
      <c r="L46" s="794"/>
      <c r="M46" s="144"/>
      <c r="N46" s="145"/>
      <c r="O46" s="145"/>
      <c r="P46" s="146"/>
      <c r="Q46" s="160"/>
      <c r="R46" s="799"/>
      <c r="S46" s="800"/>
      <c r="T46" s="148"/>
      <c r="U46" s="149"/>
    </row>
    <row r="47" spans="1:21" ht="30" x14ac:dyDescent="0.2">
      <c r="A47" s="793"/>
      <c r="B47" s="793"/>
      <c r="C47" s="144"/>
      <c r="D47" s="145"/>
      <c r="E47" s="145"/>
      <c r="F47" s="145"/>
      <c r="G47" s="144"/>
      <c r="H47" s="145"/>
      <c r="I47" s="145"/>
      <c r="J47" s="146"/>
      <c r="K47" s="794"/>
      <c r="L47" s="794"/>
      <c r="M47" s="144"/>
      <c r="N47" s="145"/>
      <c r="O47" s="145"/>
      <c r="P47" s="146"/>
      <c r="Q47" s="160"/>
      <c r="R47" s="799"/>
      <c r="S47" s="800"/>
      <c r="T47" s="148"/>
      <c r="U47" s="149"/>
    </row>
    <row r="48" spans="1:21" ht="30" x14ac:dyDescent="0.2">
      <c r="A48" s="793"/>
      <c r="B48" s="793"/>
      <c r="C48" s="144"/>
      <c r="D48" s="145"/>
      <c r="E48" s="145"/>
      <c r="F48" s="145"/>
      <c r="G48" s="144"/>
      <c r="H48" s="145"/>
      <c r="I48" s="145"/>
      <c r="J48" s="146"/>
      <c r="K48" s="794"/>
      <c r="L48" s="794"/>
      <c r="M48" s="144"/>
      <c r="N48" s="145"/>
      <c r="O48" s="145"/>
      <c r="P48" s="146"/>
      <c r="Q48" s="160"/>
      <c r="R48" s="799"/>
      <c r="S48" s="800"/>
      <c r="T48" s="148"/>
      <c r="U48" s="149"/>
    </row>
    <row r="49" spans="1:21" ht="30" x14ac:dyDescent="0.2">
      <c r="A49" s="793"/>
      <c r="B49" s="793"/>
      <c r="C49" s="144"/>
      <c r="D49" s="145"/>
      <c r="E49" s="145"/>
      <c r="F49" s="145"/>
      <c r="G49" s="144"/>
      <c r="H49" s="145"/>
      <c r="I49" s="145"/>
      <c r="J49" s="146"/>
      <c r="K49" s="794"/>
      <c r="L49" s="794"/>
      <c r="M49" s="144"/>
      <c r="N49" s="145"/>
      <c r="O49" s="145"/>
      <c r="P49" s="146"/>
      <c r="Q49" s="160"/>
      <c r="R49" s="799"/>
      <c r="S49" s="800"/>
      <c r="T49" s="148"/>
      <c r="U49" s="149"/>
    </row>
    <row r="50" spans="1:21" ht="30" x14ac:dyDescent="0.2">
      <c r="A50" s="801">
        <v>325</v>
      </c>
      <c r="B50" s="802"/>
      <c r="C50" s="144"/>
      <c r="D50" s="145"/>
      <c r="E50" s="145"/>
      <c r="F50" s="145"/>
      <c r="G50" s="144"/>
      <c r="H50" s="145"/>
      <c r="I50" s="145"/>
      <c r="J50" s="146"/>
      <c r="K50" s="794"/>
      <c r="L50" s="794"/>
      <c r="M50" s="161" t="s">
        <v>434</v>
      </c>
      <c r="N50" s="162" t="s">
        <v>435</v>
      </c>
      <c r="O50" s="162" t="s">
        <v>436</v>
      </c>
      <c r="P50" s="163" t="s">
        <v>437</v>
      </c>
      <c r="Q50" s="160"/>
      <c r="R50" s="799"/>
      <c r="S50" s="800"/>
      <c r="T50" s="148">
        <f>R17</f>
        <v>0</v>
      </c>
      <c r="U50" s="164" t="s">
        <v>438</v>
      </c>
    </row>
    <row r="51" spans="1:21" ht="30" x14ac:dyDescent="0.2">
      <c r="A51" s="793"/>
      <c r="B51" s="793"/>
      <c r="C51" s="144"/>
      <c r="D51" s="145"/>
      <c r="E51" s="145"/>
      <c r="F51" s="145"/>
      <c r="G51" s="144"/>
      <c r="H51" s="145"/>
      <c r="I51" s="145"/>
      <c r="J51" s="146"/>
      <c r="K51" s="794"/>
      <c r="L51" s="794"/>
      <c r="M51" s="144"/>
      <c r="N51" s="145"/>
      <c r="O51" s="145"/>
      <c r="P51" s="146"/>
      <c r="Q51" s="160"/>
      <c r="R51" s="799"/>
      <c r="S51" s="800"/>
      <c r="T51" s="148"/>
      <c r="U51" s="149"/>
    </row>
    <row r="52" spans="1:21" ht="30.75" thickBot="1" x14ac:dyDescent="0.25">
      <c r="A52" s="798"/>
      <c r="B52" s="798"/>
      <c r="C52" s="144"/>
      <c r="D52" s="145"/>
      <c r="E52" s="145"/>
      <c r="F52" s="145"/>
      <c r="G52" s="144"/>
      <c r="H52" s="145"/>
      <c r="I52" s="145"/>
      <c r="J52" s="146"/>
      <c r="K52" s="794"/>
      <c r="L52" s="794"/>
      <c r="M52" s="144"/>
      <c r="N52" s="145"/>
      <c r="O52" s="145"/>
      <c r="P52" s="146"/>
      <c r="Q52" s="160"/>
      <c r="R52" s="799"/>
      <c r="S52" s="800"/>
      <c r="T52" s="165"/>
      <c r="U52" s="166"/>
    </row>
    <row r="53" spans="1:21" ht="30.75" thickBot="1" x14ac:dyDescent="0.25">
      <c r="A53" s="167"/>
      <c r="B53" s="168"/>
      <c r="C53" s="795" t="s">
        <v>439</v>
      </c>
      <c r="D53" s="796"/>
      <c r="E53" s="796"/>
      <c r="F53" s="796"/>
      <c r="G53" s="796"/>
      <c r="H53" s="796"/>
      <c r="I53" s="796"/>
      <c r="J53" s="796"/>
      <c r="K53" s="796"/>
      <c r="L53" s="796"/>
      <c r="M53" s="796"/>
      <c r="N53" s="796"/>
      <c r="O53" s="796"/>
      <c r="P53" s="796"/>
      <c r="Q53" s="796"/>
      <c r="R53" s="797">
        <f>SUM(R16:S52)</f>
        <v>0</v>
      </c>
      <c r="S53" s="797"/>
      <c r="T53" s="169">
        <f>SUM(T16:T52)</f>
        <v>0</v>
      </c>
      <c r="U53" s="170"/>
    </row>
    <row r="54" spans="1:21" ht="18" x14ac:dyDescent="0.2">
      <c r="A54" s="124"/>
      <c r="B54" s="124"/>
      <c r="C54" s="171"/>
      <c r="D54" s="171"/>
      <c r="E54" s="171"/>
      <c r="F54" s="171"/>
      <c r="G54" s="171"/>
      <c r="H54" s="171"/>
      <c r="I54" s="171"/>
      <c r="J54" s="171"/>
      <c r="K54" s="171"/>
      <c r="L54" s="171"/>
      <c r="M54" s="171"/>
      <c r="N54" s="171"/>
      <c r="O54" s="171"/>
      <c r="P54" s="171"/>
      <c r="Q54" s="172"/>
      <c r="R54" s="173"/>
      <c r="S54" s="173"/>
      <c r="T54" s="124"/>
      <c r="U54" s="174"/>
    </row>
    <row r="55" spans="1:21" ht="27.75" x14ac:dyDescent="0.2">
      <c r="A55" s="809">
        <f>A103</f>
        <v>0</v>
      </c>
      <c r="B55" s="809"/>
      <c r="C55" s="809"/>
      <c r="D55" s="809"/>
      <c r="E55" s="809"/>
      <c r="F55" s="809"/>
      <c r="G55" s="809"/>
      <c r="H55" s="809"/>
      <c r="I55" s="809"/>
      <c r="J55" s="809"/>
      <c r="K55" s="809"/>
      <c r="L55" s="809"/>
      <c r="M55" s="809"/>
      <c r="N55" s="809"/>
      <c r="O55" s="809"/>
      <c r="P55" s="809"/>
      <c r="Q55" s="809"/>
      <c r="R55" s="809"/>
      <c r="S55" s="809"/>
      <c r="T55" s="1073" t="s">
        <v>440</v>
      </c>
      <c r="U55" s="1073"/>
    </row>
    <row r="56" spans="1:21" ht="15.75" thickBot="1" x14ac:dyDescent="0.25">
      <c r="A56" s="175"/>
      <c r="B56" s="175"/>
      <c r="C56" s="176"/>
      <c r="D56" s="176"/>
      <c r="E56" s="176"/>
      <c r="F56" s="176"/>
      <c r="G56" s="176"/>
      <c r="H56" s="176"/>
      <c r="I56" s="176"/>
      <c r="J56" s="176"/>
      <c r="K56" s="176"/>
      <c r="L56" s="176"/>
      <c r="M56" s="176"/>
      <c r="N56" s="176"/>
      <c r="O56" s="176"/>
      <c r="P56" s="176"/>
      <c r="Q56" s="176"/>
      <c r="R56" s="176"/>
      <c r="S56" s="176"/>
      <c r="T56" s="177"/>
      <c r="U56" s="177"/>
    </row>
    <row r="57" spans="1:21" ht="39" customHeight="1" thickBot="1" x14ac:dyDescent="0.25">
      <c r="A57" s="1074" t="s">
        <v>441</v>
      </c>
      <c r="B57" s="1075"/>
      <c r="C57" s="1076" t="s">
        <v>442</v>
      </c>
      <c r="D57" s="1077"/>
      <c r="E57" s="1077"/>
      <c r="F57" s="1077"/>
      <c r="G57" s="1076" t="s">
        <v>364</v>
      </c>
      <c r="H57" s="1077"/>
      <c r="I57" s="1077"/>
      <c r="J57" s="1077"/>
      <c r="K57" s="1078"/>
      <c r="L57" s="1076" t="s">
        <v>443</v>
      </c>
      <c r="M57" s="1077"/>
      <c r="N57" s="1077"/>
      <c r="O57" s="1077"/>
      <c r="P57" s="1078"/>
      <c r="Q57" s="178"/>
      <c r="R57" s="1079"/>
      <c r="S57" s="1080"/>
      <c r="T57" s="1081">
        <f ca="1">TODAY()</f>
        <v>42459</v>
      </c>
      <c r="U57" s="1003"/>
    </row>
    <row r="58" spans="1:21" ht="36" customHeight="1" thickBot="1" x14ac:dyDescent="0.25">
      <c r="A58" s="891"/>
      <c r="B58" s="892"/>
      <c r="C58" s="897">
        <f>R17</f>
        <v>0</v>
      </c>
      <c r="D58" s="898"/>
      <c r="E58" s="898"/>
      <c r="F58" s="898"/>
      <c r="G58" s="897">
        <f>T19</f>
        <v>0</v>
      </c>
      <c r="H58" s="898"/>
      <c r="I58" s="898"/>
      <c r="J58" s="898"/>
      <c r="K58" s="903"/>
      <c r="L58" s="906">
        <f>C58-G58</f>
        <v>0</v>
      </c>
      <c r="M58" s="907"/>
      <c r="N58" s="907"/>
      <c r="O58" s="907"/>
      <c r="P58" s="908"/>
      <c r="Q58" s="179"/>
      <c r="R58" s="873"/>
      <c r="S58" s="874"/>
      <c r="T58" s="180" t="s">
        <v>444</v>
      </c>
      <c r="U58" s="176"/>
    </row>
    <row r="59" spans="1:21" ht="36" customHeight="1" thickBot="1" x14ac:dyDescent="0.25">
      <c r="A59" s="893"/>
      <c r="B59" s="894"/>
      <c r="C59" s="899"/>
      <c r="D59" s="900"/>
      <c r="E59" s="900"/>
      <c r="F59" s="900"/>
      <c r="G59" s="899"/>
      <c r="H59" s="900"/>
      <c r="I59" s="900"/>
      <c r="J59" s="900"/>
      <c r="K59" s="904"/>
      <c r="L59" s="909"/>
      <c r="M59" s="910"/>
      <c r="N59" s="910"/>
      <c r="O59" s="910"/>
      <c r="P59" s="911"/>
      <c r="Q59" s="179"/>
      <c r="R59" s="875"/>
      <c r="S59" s="876"/>
      <c r="T59" s="180" t="s">
        <v>445</v>
      </c>
      <c r="U59" s="212"/>
    </row>
    <row r="60" spans="1:21" ht="36" customHeight="1" thickBot="1" x14ac:dyDescent="0.25">
      <c r="A60" s="895"/>
      <c r="B60" s="896"/>
      <c r="C60" s="901"/>
      <c r="D60" s="902"/>
      <c r="E60" s="902"/>
      <c r="F60" s="902"/>
      <c r="G60" s="901"/>
      <c r="H60" s="902"/>
      <c r="I60" s="902"/>
      <c r="J60" s="902"/>
      <c r="K60" s="905"/>
      <c r="L60" s="912"/>
      <c r="M60" s="913"/>
      <c r="N60" s="913"/>
      <c r="O60" s="913"/>
      <c r="P60" s="914"/>
      <c r="Q60" s="181"/>
      <c r="R60" s="877"/>
      <c r="S60" s="878"/>
      <c r="T60" s="182" t="s">
        <v>415</v>
      </c>
      <c r="U60" s="212"/>
    </row>
    <row r="61" spans="1:21" ht="15" x14ac:dyDescent="0.2">
      <c r="A61" s="998" t="s">
        <v>446</v>
      </c>
      <c r="B61" s="999"/>
      <c r="C61" s="999"/>
      <c r="D61" s="999"/>
      <c r="E61" s="999"/>
      <c r="F61" s="999"/>
      <c r="G61" s="999"/>
      <c r="H61" s="999"/>
      <c r="I61" s="999"/>
      <c r="J61" s="999"/>
      <c r="K61" s="999"/>
      <c r="L61" s="999"/>
      <c r="M61" s="999"/>
      <c r="N61" s="999"/>
      <c r="O61" s="999"/>
      <c r="P61" s="999"/>
      <c r="Q61" s="999"/>
      <c r="R61" s="999"/>
      <c r="S61" s="1082"/>
      <c r="T61" s="183"/>
      <c r="U61" s="183"/>
    </row>
    <row r="62" spans="1:21" ht="16.5" thickBot="1" x14ac:dyDescent="0.25">
      <c r="A62" s="1000"/>
      <c r="B62" s="1001"/>
      <c r="C62" s="1001"/>
      <c r="D62" s="1001"/>
      <c r="E62" s="1001"/>
      <c r="F62" s="1001"/>
      <c r="G62" s="1001"/>
      <c r="H62" s="1001"/>
      <c r="I62" s="1001"/>
      <c r="J62" s="1001"/>
      <c r="K62" s="1001"/>
      <c r="L62" s="1001"/>
      <c r="M62" s="1001"/>
      <c r="N62" s="1001"/>
      <c r="O62" s="1001"/>
      <c r="P62" s="1001"/>
      <c r="Q62" s="1001"/>
      <c r="R62" s="1001"/>
      <c r="S62" s="1083"/>
      <c r="T62" s="184"/>
      <c r="U62" s="176"/>
    </row>
    <row r="63" spans="1:21" ht="16.5" thickBot="1" x14ac:dyDescent="0.25">
      <c r="A63" s="1084" t="s">
        <v>447</v>
      </c>
      <c r="B63" s="1077"/>
      <c r="C63" s="1077"/>
      <c r="D63" s="1077"/>
      <c r="E63" s="1077"/>
      <c r="F63" s="1085" t="s">
        <v>448</v>
      </c>
      <c r="G63" s="1086"/>
      <c r="H63" s="1086"/>
      <c r="I63" s="1086"/>
      <c r="J63" s="1075"/>
      <c r="K63" s="1077" t="s">
        <v>449</v>
      </c>
      <c r="L63" s="1077"/>
      <c r="M63" s="1077"/>
      <c r="N63" s="1077"/>
      <c r="O63" s="1087"/>
      <c r="P63" s="1088" t="s">
        <v>450</v>
      </c>
      <c r="Q63" s="1089"/>
      <c r="R63" s="1089"/>
      <c r="S63" s="1089"/>
      <c r="T63" s="1089"/>
      <c r="U63" s="1090"/>
    </row>
    <row r="64" spans="1:21" ht="42.75" customHeight="1" x14ac:dyDescent="0.2">
      <c r="A64" s="852"/>
      <c r="B64" s="853"/>
      <c r="C64" s="853"/>
      <c r="D64" s="853"/>
      <c r="E64" s="853"/>
      <c r="F64" s="858"/>
      <c r="G64" s="853"/>
      <c r="H64" s="853"/>
      <c r="I64" s="853"/>
      <c r="J64" s="859"/>
      <c r="K64" s="853"/>
      <c r="L64" s="853"/>
      <c r="M64" s="853"/>
      <c r="N64" s="853"/>
      <c r="O64" s="864"/>
      <c r="P64" s="1091"/>
      <c r="Q64" s="1092"/>
      <c r="R64" s="1092"/>
      <c r="S64" s="1092"/>
      <c r="T64" s="1092"/>
      <c r="U64" s="1093"/>
    </row>
    <row r="65" spans="1:21" ht="42.75" customHeight="1" x14ac:dyDescent="0.2">
      <c r="A65" s="854"/>
      <c r="B65" s="855"/>
      <c r="C65" s="855"/>
      <c r="D65" s="855"/>
      <c r="E65" s="855"/>
      <c r="F65" s="860"/>
      <c r="G65" s="855"/>
      <c r="H65" s="855"/>
      <c r="I65" s="855"/>
      <c r="J65" s="861"/>
      <c r="K65" s="855"/>
      <c r="L65" s="855"/>
      <c r="M65" s="855"/>
      <c r="N65" s="855"/>
      <c r="O65" s="865"/>
      <c r="P65" s="1094"/>
      <c r="Q65" s="1095"/>
      <c r="R65" s="1095"/>
      <c r="S65" s="1095"/>
      <c r="T65" s="1095"/>
      <c r="U65" s="1096"/>
    </row>
    <row r="66" spans="1:21" ht="42.75" customHeight="1" x14ac:dyDescent="0.2">
      <c r="A66" s="854"/>
      <c r="B66" s="855"/>
      <c r="C66" s="855"/>
      <c r="D66" s="855"/>
      <c r="E66" s="855"/>
      <c r="F66" s="860"/>
      <c r="G66" s="855"/>
      <c r="H66" s="855"/>
      <c r="I66" s="855"/>
      <c r="J66" s="861"/>
      <c r="K66" s="855"/>
      <c r="L66" s="855"/>
      <c r="M66" s="855"/>
      <c r="N66" s="855"/>
      <c r="O66" s="865"/>
      <c r="P66" s="1094"/>
      <c r="Q66" s="1095"/>
      <c r="R66" s="1095"/>
      <c r="S66" s="1095"/>
      <c r="T66" s="1095"/>
      <c r="U66" s="1096"/>
    </row>
    <row r="67" spans="1:21" ht="42.75" customHeight="1" thickBot="1" x14ac:dyDescent="0.25">
      <c r="A67" s="856"/>
      <c r="B67" s="857"/>
      <c r="C67" s="857"/>
      <c r="D67" s="857"/>
      <c r="E67" s="857"/>
      <c r="F67" s="862"/>
      <c r="G67" s="857"/>
      <c r="H67" s="857"/>
      <c r="I67" s="857"/>
      <c r="J67" s="863"/>
      <c r="K67" s="857"/>
      <c r="L67" s="857"/>
      <c r="M67" s="857"/>
      <c r="N67" s="857"/>
      <c r="O67" s="866"/>
      <c r="P67" s="1094"/>
      <c r="Q67" s="1095"/>
      <c r="R67" s="1095"/>
      <c r="S67" s="1095"/>
      <c r="T67" s="1095"/>
      <c r="U67" s="1096"/>
    </row>
    <row r="68" spans="1:21" ht="42.75" customHeight="1" thickBot="1" x14ac:dyDescent="0.25">
      <c r="A68" s="1088" t="s">
        <v>451</v>
      </c>
      <c r="B68" s="1089"/>
      <c r="C68" s="1089"/>
      <c r="D68" s="1089"/>
      <c r="E68" s="1089"/>
      <c r="F68" s="1089"/>
      <c r="G68" s="1089"/>
      <c r="H68" s="1089"/>
      <c r="I68" s="1089"/>
      <c r="J68" s="1089"/>
      <c r="K68" s="1089"/>
      <c r="L68" s="1089"/>
      <c r="M68" s="1089"/>
      <c r="N68" s="1089"/>
      <c r="O68" s="1090"/>
      <c r="P68" s="1094"/>
      <c r="Q68" s="1095"/>
      <c r="R68" s="1095"/>
      <c r="S68" s="1095"/>
      <c r="T68" s="1095"/>
      <c r="U68" s="1096"/>
    </row>
    <row r="69" spans="1:21" ht="16.5" thickBot="1" x14ac:dyDescent="0.25">
      <c r="A69" s="186" t="s">
        <v>452</v>
      </c>
      <c r="B69" s="187"/>
      <c r="C69" s="188"/>
      <c r="D69" s="1076" t="s">
        <v>414</v>
      </c>
      <c r="E69" s="1077"/>
      <c r="F69" s="1077"/>
      <c r="G69" s="1077" t="s">
        <v>416</v>
      </c>
      <c r="H69" s="1077"/>
      <c r="I69" s="1077"/>
      <c r="J69" s="1078"/>
      <c r="K69" s="1076" t="s">
        <v>453</v>
      </c>
      <c r="L69" s="1077"/>
      <c r="M69" s="1077"/>
      <c r="N69" s="1077"/>
      <c r="O69" s="1087"/>
      <c r="P69" s="1094"/>
      <c r="Q69" s="1095"/>
      <c r="R69" s="1095"/>
      <c r="S69" s="1095"/>
      <c r="T69" s="1095"/>
      <c r="U69" s="1096"/>
    </row>
    <row r="70" spans="1:21" ht="15.75" x14ac:dyDescent="0.2">
      <c r="A70" s="852"/>
      <c r="B70" s="853"/>
      <c r="C70" s="864"/>
      <c r="D70" s="852"/>
      <c r="E70" s="853"/>
      <c r="F70" s="853"/>
      <c r="G70" s="852"/>
      <c r="H70" s="853"/>
      <c r="I70" s="853"/>
      <c r="J70" s="859"/>
      <c r="K70" s="858"/>
      <c r="L70" s="853"/>
      <c r="M70" s="853"/>
      <c r="N70" s="853"/>
      <c r="O70" s="864"/>
      <c r="P70" s="1094"/>
      <c r="Q70" s="1095"/>
      <c r="R70" s="1095"/>
      <c r="S70" s="1095"/>
      <c r="T70" s="1095"/>
      <c r="U70" s="1096"/>
    </row>
    <row r="71" spans="1:21" ht="16.5" thickBot="1" x14ac:dyDescent="0.25">
      <c r="A71" s="856"/>
      <c r="B71" s="857"/>
      <c r="C71" s="866"/>
      <c r="D71" s="856"/>
      <c r="E71" s="857"/>
      <c r="F71" s="857"/>
      <c r="G71" s="856"/>
      <c r="H71" s="857"/>
      <c r="I71" s="857"/>
      <c r="J71" s="863"/>
      <c r="K71" s="862"/>
      <c r="L71" s="857"/>
      <c r="M71" s="857"/>
      <c r="N71" s="857"/>
      <c r="O71" s="866"/>
      <c r="P71" s="1097"/>
      <c r="Q71" s="1098"/>
      <c r="R71" s="1098"/>
      <c r="S71" s="1098"/>
      <c r="T71" s="1098"/>
      <c r="U71" s="1099"/>
    </row>
    <row r="72" spans="1:21" ht="27" x14ac:dyDescent="0.35">
      <c r="A72" s="125"/>
      <c r="B72" s="185"/>
      <c r="C72" s="185"/>
      <c r="D72" s="185"/>
      <c r="E72" s="185"/>
      <c r="F72" s="185"/>
      <c r="G72" s="112"/>
      <c r="H72" s="185"/>
      <c r="I72" s="185"/>
      <c r="J72" s="125"/>
      <c r="K72" s="185"/>
      <c r="L72" s="185"/>
      <c r="M72" s="185"/>
      <c r="N72" s="185"/>
      <c r="O72" s="185"/>
      <c r="P72" s="189" t="s">
        <v>454</v>
      </c>
      <c r="Q72" s="185"/>
      <c r="R72" s="190"/>
      <c r="S72" s="126"/>
      <c r="T72" s="838" t="s">
        <v>455</v>
      </c>
      <c r="U72" s="839"/>
    </row>
    <row r="73" spans="1:21" ht="27" x14ac:dyDescent="0.35">
      <c r="A73" s="191"/>
      <c r="B73" s="192"/>
      <c r="C73" s="192"/>
      <c r="D73" s="192"/>
      <c r="E73" s="192"/>
      <c r="F73" s="192"/>
      <c r="G73" s="112"/>
      <c r="H73" s="192"/>
      <c r="I73" s="192"/>
      <c r="J73" s="191"/>
      <c r="K73" s="192"/>
      <c r="L73" s="192"/>
      <c r="M73" s="192"/>
      <c r="N73" s="192"/>
      <c r="O73" s="192"/>
      <c r="P73" s="193" t="s">
        <v>456</v>
      </c>
      <c r="Q73" s="192"/>
      <c r="R73" s="124"/>
      <c r="S73" s="128"/>
      <c r="T73" s="843" t="s">
        <v>456</v>
      </c>
      <c r="U73" s="844"/>
    </row>
    <row r="74" spans="1:21" ht="27" x14ac:dyDescent="0.35">
      <c r="A74" s="127"/>
      <c r="B74" s="176"/>
      <c r="C74" s="176"/>
      <c r="D74" s="176"/>
      <c r="E74" s="176"/>
      <c r="F74" s="176"/>
      <c r="G74" s="112"/>
      <c r="H74" s="176"/>
      <c r="I74" s="176"/>
      <c r="J74" s="127"/>
      <c r="K74" s="176"/>
      <c r="L74" s="176"/>
      <c r="M74" s="176"/>
      <c r="N74" s="176"/>
      <c r="O74" s="176"/>
      <c r="P74" s="196" t="s">
        <v>457</v>
      </c>
      <c r="Q74" s="176"/>
      <c r="R74" s="124"/>
      <c r="S74" s="128"/>
      <c r="T74" s="843" t="s">
        <v>458</v>
      </c>
      <c r="U74" s="844"/>
    </row>
    <row r="75" spans="1:21" ht="27" x14ac:dyDescent="0.35">
      <c r="A75" s="127"/>
      <c r="B75" s="176"/>
      <c r="C75" s="176"/>
      <c r="D75" s="176"/>
      <c r="E75" s="176"/>
      <c r="F75" s="176"/>
      <c r="G75" s="112"/>
      <c r="H75" s="176"/>
      <c r="I75" s="176"/>
      <c r="J75" s="127"/>
      <c r="K75" s="176"/>
      <c r="L75" s="176"/>
      <c r="M75" s="176"/>
      <c r="N75" s="176"/>
      <c r="O75" s="176"/>
      <c r="P75" s="196" t="s">
        <v>415</v>
      </c>
      <c r="Q75" s="176"/>
      <c r="R75" s="124"/>
      <c r="S75" s="128"/>
      <c r="T75" s="843" t="s">
        <v>415</v>
      </c>
      <c r="U75" s="844"/>
    </row>
    <row r="76" spans="1:21" ht="33" customHeight="1" x14ac:dyDescent="0.2">
      <c r="A76" s="197"/>
      <c r="B76" s="198"/>
      <c r="C76" s="198"/>
      <c r="D76" s="198"/>
      <c r="E76" s="198"/>
      <c r="F76" s="198"/>
      <c r="G76" s="112"/>
      <c r="H76" s="198"/>
      <c r="I76" s="198"/>
      <c r="J76" s="197"/>
      <c r="K76" s="198"/>
      <c r="L76" s="198"/>
      <c r="M76" s="198"/>
      <c r="N76" s="198"/>
      <c r="O76" s="198"/>
      <c r="P76" s="112"/>
      <c r="Q76" s="199"/>
      <c r="R76" s="124"/>
      <c r="S76" s="200"/>
      <c r="T76" s="845"/>
      <c r="U76" s="846"/>
    </row>
    <row r="77" spans="1:21" ht="33" customHeight="1" x14ac:dyDescent="0.2">
      <c r="A77" s="197"/>
      <c r="B77" s="198"/>
      <c r="C77" s="198"/>
      <c r="D77" s="198"/>
      <c r="E77" s="198"/>
      <c r="F77" s="198"/>
      <c r="G77" s="112"/>
      <c r="H77" s="198"/>
      <c r="I77" s="198"/>
      <c r="J77" s="197"/>
      <c r="K77" s="198"/>
      <c r="L77" s="198"/>
      <c r="M77" s="198"/>
      <c r="N77" s="198"/>
      <c r="O77" s="198"/>
      <c r="P77" s="112"/>
      <c r="Q77" s="199"/>
      <c r="R77" s="124"/>
      <c r="S77" s="200"/>
      <c r="T77" s="845"/>
      <c r="U77" s="846"/>
    </row>
    <row r="78" spans="1:21" ht="33" customHeight="1" x14ac:dyDescent="0.2">
      <c r="A78" s="201"/>
      <c r="B78" s="194"/>
      <c r="C78" s="194"/>
      <c r="D78" s="194"/>
      <c r="E78" s="194"/>
      <c r="F78" s="194"/>
      <c r="G78" s="112"/>
      <c r="H78" s="194"/>
      <c r="I78" s="194"/>
      <c r="J78" s="202"/>
      <c r="K78" s="194"/>
      <c r="L78" s="194"/>
      <c r="M78" s="194"/>
      <c r="N78" s="194"/>
      <c r="O78" s="194"/>
      <c r="P78" s="203"/>
      <c r="Q78" s="204"/>
      <c r="R78" s="124"/>
      <c r="S78" s="195"/>
      <c r="T78" s="1100"/>
      <c r="U78" s="844"/>
    </row>
    <row r="79" spans="1:21" ht="33" customHeight="1" x14ac:dyDescent="0.2">
      <c r="A79" s="201"/>
      <c r="B79" s="194"/>
      <c r="C79" s="194"/>
      <c r="D79" s="194"/>
      <c r="E79" s="194"/>
      <c r="F79" s="194"/>
      <c r="G79" s="112"/>
      <c r="H79" s="194"/>
      <c r="I79" s="194"/>
      <c r="J79" s="202"/>
      <c r="K79" s="194"/>
      <c r="L79" s="194"/>
      <c r="M79" s="194"/>
      <c r="N79" s="194"/>
      <c r="O79" s="194"/>
      <c r="P79" s="203"/>
      <c r="Q79" s="204"/>
      <c r="R79" s="124"/>
      <c r="S79" s="195"/>
      <c r="T79" s="1100"/>
      <c r="U79" s="844"/>
    </row>
    <row r="80" spans="1:21" ht="33" customHeight="1" thickBot="1" x14ac:dyDescent="0.25">
      <c r="A80" s="205"/>
      <c r="B80" s="206"/>
      <c r="C80" s="206"/>
      <c r="D80" s="206"/>
      <c r="E80" s="206"/>
      <c r="F80" s="206"/>
      <c r="G80" s="112"/>
      <c r="H80" s="206"/>
      <c r="I80" s="206"/>
      <c r="J80" s="205"/>
      <c r="K80" s="206"/>
      <c r="L80" s="206"/>
      <c r="M80" s="206"/>
      <c r="N80" s="206"/>
      <c r="O80" s="206"/>
      <c r="P80" s="206"/>
      <c r="Q80" s="207"/>
      <c r="R80" s="208"/>
      <c r="S80" s="209"/>
      <c r="T80" s="210"/>
      <c r="U80" s="130"/>
    </row>
    <row r="81" spans="1:21" ht="28.5" thickBot="1" x14ac:dyDescent="0.25">
      <c r="A81" s="810">
        <f>P103</f>
        <v>0</v>
      </c>
      <c r="B81" s="811"/>
      <c r="C81" s="811"/>
      <c r="D81" s="811"/>
      <c r="E81" s="811"/>
      <c r="F81" s="811"/>
      <c r="G81" s="811"/>
      <c r="H81" s="811"/>
      <c r="I81" s="811"/>
      <c r="J81" s="811"/>
      <c r="K81" s="811"/>
      <c r="L81" s="811"/>
      <c r="M81" s="811"/>
      <c r="N81" s="811"/>
      <c r="O81" s="811"/>
      <c r="P81" s="811"/>
      <c r="Q81" s="811"/>
      <c r="R81" s="811"/>
      <c r="S81" s="811"/>
      <c r="T81" s="812"/>
      <c r="U81" s="211" t="s">
        <v>459</v>
      </c>
    </row>
  </sheetData>
  <mergeCells count="199">
    <mergeCell ref="T72:U72"/>
    <mergeCell ref="T73:U73"/>
    <mergeCell ref="T78:U78"/>
    <mergeCell ref="T79:U79"/>
    <mergeCell ref="A81:T81"/>
    <mergeCell ref="T74:U74"/>
    <mergeCell ref="T75:U75"/>
    <mergeCell ref="T76:U76"/>
    <mergeCell ref="T77:U77"/>
    <mergeCell ref="A70:C71"/>
    <mergeCell ref="D70:F71"/>
    <mergeCell ref="G70:J71"/>
    <mergeCell ref="K70:O71"/>
    <mergeCell ref="P70:U70"/>
    <mergeCell ref="P71:U71"/>
    <mergeCell ref="A68:O68"/>
    <mergeCell ref="P68:U68"/>
    <mergeCell ref="D69:F69"/>
    <mergeCell ref="G69:J69"/>
    <mergeCell ref="K69:O69"/>
    <mergeCell ref="P69:U69"/>
    <mergeCell ref="A64:E67"/>
    <mergeCell ref="F64:J67"/>
    <mergeCell ref="K64:O67"/>
    <mergeCell ref="P64:U64"/>
    <mergeCell ref="P65:U65"/>
    <mergeCell ref="P66:U66"/>
    <mergeCell ref="P67:U67"/>
    <mergeCell ref="R58:S60"/>
    <mergeCell ref="A61:S62"/>
    <mergeCell ref="A63:E63"/>
    <mergeCell ref="F63:J63"/>
    <mergeCell ref="K63:O63"/>
    <mergeCell ref="P63:U63"/>
    <mergeCell ref="A58:B60"/>
    <mergeCell ref="C58:F60"/>
    <mergeCell ref="G58:K60"/>
    <mergeCell ref="L58:P60"/>
    <mergeCell ref="T55:U55"/>
    <mergeCell ref="A57:B57"/>
    <mergeCell ref="C57:F57"/>
    <mergeCell ref="G57:K57"/>
    <mergeCell ref="L57:P57"/>
    <mergeCell ref="R57:S57"/>
    <mergeCell ref="T57:U57"/>
    <mergeCell ref="A52:B52"/>
    <mergeCell ref="K52:L52"/>
    <mergeCell ref="R52:S52"/>
    <mergeCell ref="C53:Q53"/>
    <mergeCell ref="R53:S53"/>
    <mergeCell ref="A55:S55"/>
    <mergeCell ref="A50:B50"/>
    <mergeCell ref="K50:L50"/>
    <mergeCell ref="R50:S50"/>
    <mergeCell ref="A51:B51"/>
    <mergeCell ref="K51:L51"/>
    <mergeCell ref="R51:S51"/>
    <mergeCell ref="A48:B48"/>
    <mergeCell ref="K48:L48"/>
    <mergeCell ref="R48:S48"/>
    <mergeCell ref="A49:B49"/>
    <mergeCell ref="K49:L49"/>
    <mergeCell ref="R49:S49"/>
    <mergeCell ref="A46:B46"/>
    <mergeCell ref="K46:L46"/>
    <mergeCell ref="R46:S46"/>
    <mergeCell ref="A47:B47"/>
    <mergeCell ref="K47:L47"/>
    <mergeCell ref="R47:S47"/>
    <mergeCell ref="A44:B44"/>
    <mergeCell ref="K44:L44"/>
    <mergeCell ref="R44:S44"/>
    <mergeCell ref="A45:B45"/>
    <mergeCell ref="K45:L45"/>
    <mergeCell ref="R45:S45"/>
    <mergeCell ref="A42:B42"/>
    <mergeCell ref="K42:L42"/>
    <mergeCell ref="R42:S42"/>
    <mergeCell ref="A43:B43"/>
    <mergeCell ref="K43:L43"/>
    <mergeCell ref="R43:S43"/>
    <mergeCell ref="A40:B40"/>
    <mergeCell ref="K40:L40"/>
    <mergeCell ref="R40:S40"/>
    <mergeCell ref="A41:B41"/>
    <mergeCell ref="K41:L41"/>
    <mergeCell ref="R41:S41"/>
    <mergeCell ref="A38:B38"/>
    <mergeCell ref="K38:L38"/>
    <mergeCell ref="R38:S38"/>
    <mergeCell ref="A39:B39"/>
    <mergeCell ref="K39:L39"/>
    <mergeCell ref="R39:S39"/>
    <mergeCell ref="A36:B36"/>
    <mergeCell ref="K36:L36"/>
    <mergeCell ref="R36:S36"/>
    <mergeCell ref="A37:B37"/>
    <mergeCell ref="K37:L37"/>
    <mergeCell ref="R37:S37"/>
    <mergeCell ref="A34:B34"/>
    <mergeCell ref="K34:L34"/>
    <mergeCell ref="R34:S34"/>
    <mergeCell ref="A35:B35"/>
    <mergeCell ref="K35:L35"/>
    <mergeCell ref="R35:S35"/>
    <mergeCell ref="A32:B32"/>
    <mergeCell ref="K32:L32"/>
    <mergeCell ref="R32:S32"/>
    <mergeCell ref="A33:B33"/>
    <mergeCell ref="K33:L33"/>
    <mergeCell ref="R33:S33"/>
    <mergeCell ref="A30:B30"/>
    <mergeCell ref="K30:L30"/>
    <mergeCell ref="R30:S30"/>
    <mergeCell ref="A31:B31"/>
    <mergeCell ref="K31:L31"/>
    <mergeCell ref="R31:S31"/>
    <mergeCell ref="A28:B28"/>
    <mergeCell ref="K28:L28"/>
    <mergeCell ref="R28:S28"/>
    <mergeCell ref="A29:B29"/>
    <mergeCell ref="K29:L29"/>
    <mergeCell ref="R29:S29"/>
    <mergeCell ref="A26:B26"/>
    <mergeCell ref="K26:L26"/>
    <mergeCell ref="R26:S26"/>
    <mergeCell ref="A27:B27"/>
    <mergeCell ref="K27:L27"/>
    <mergeCell ref="R27:S27"/>
    <mergeCell ref="A24:B24"/>
    <mergeCell ref="K24:L24"/>
    <mergeCell ref="R24:S24"/>
    <mergeCell ref="A25:B25"/>
    <mergeCell ref="K25:L25"/>
    <mergeCell ref="R25:S25"/>
    <mergeCell ref="A22:B22"/>
    <mergeCell ref="K22:L22"/>
    <mergeCell ref="R22:S22"/>
    <mergeCell ref="A23:B23"/>
    <mergeCell ref="K23:L23"/>
    <mergeCell ref="R23:S23"/>
    <mergeCell ref="A20:B20"/>
    <mergeCell ref="K20:L20"/>
    <mergeCell ref="R20:S20"/>
    <mergeCell ref="A21:B21"/>
    <mergeCell ref="K21:L21"/>
    <mergeCell ref="R21:S21"/>
    <mergeCell ref="A18:B18"/>
    <mergeCell ref="K18:L18"/>
    <mergeCell ref="R18:S18"/>
    <mergeCell ref="A19:B19"/>
    <mergeCell ref="K19:L19"/>
    <mergeCell ref="R19:S19"/>
    <mergeCell ref="A16:B16"/>
    <mergeCell ref="K16:L16"/>
    <mergeCell ref="R16:S16"/>
    <mergeCell ref="A17:B17"/>
    <mergeCell ref="K17:L17"/>
    <mergeCell ref="R17:S17"/>
    <mergeCell ref="U13:U15"/>
    <mergeCell ref="K14:L14"/>
    <mergeCell ref="M14:P14"/>
    <mergeCell ref="R14:S15"/>
    <mergeCell ref="T14:T15"/>
    <mergeCell ref="K15:L15"/>
    <mergeCell ref="A13:B15"/>
    <mergeCell ref="C13:F14"/>
    <mergeCell ref="G13:J14"/>
    <mergeCell ref="K13:L13"/>
    <mergeCell ref="M13:Q13"/>
    <mergeCell ref="R13:T13"/>
    <mergeCell ref="A9:B10"/>
    <mergeCell ref="C9:R10"/>
    <mergeCell ref="A11:B11"/>
    <mergeCell ref="C11:R11"/>
    <mergeCell ref="C7:C8"/>
    <mergeCell ref="D7:D8"/>
    <mergeCell ref="E7:F8"/>
    <mergeCell ref="K7:M8"/>
    <mergeCell ref="T4:T5"/>
    <mergeCell ref="U4:U5"/>
    <mergeCell ref="A5:B8"/>
    <mergeCell ref="C5:C6"/>
    <mergeCell ref="D5:D6"/>
    <mergeCell ref="E5:F6"/>
    <mergeCell ref="G5:J8"/>
    <mergeCell ref="K5:M6"/>
    <mergeCell ref="N5:R6"/>
    <mergeCell ref="N7:R8"/>
    <mergeCell ref="A1:U1"/>
    <mergeCell ref="L2:Q2"/>
    <mergeCell ref="R2:S2"/>
    <mergeCell ref="A3:B3"/>
    <mergeCell ref="C3:J3"/>
    <mergeCell ref="A4:B4"/>
    <mergeCell ref="C4:J4"/>
    <mergeCell ref="K4:M4"/>
    <mergeCell ref="N4:R4"/>
    <mergeCell ref="S4:S11"/>
  </mergeCells>
  <phoneticPr fontId="0" type="noConversion"/>
  <printOptions horizontalCentered="1"/>
  <pageMargins left="0.74803149606299213" right="0.74803149606299213" top="0.98425196850393704" bottom="0.98425196850393704" header="0.51181102362204722" footer="0.51181102362204722"/>
  <pageSetup paperSize="9" scale="2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VEK..BİLGİ 1-3</vt:lpstr>
      <vt:lpstr>VEK. BİLGİ 1-2</vt:lpstr>
      <vt:lpstr>VEK.BİLGİ 1</vt:lpstr>
      <vt:lpstr>VEK.. BİLGİ</vt:lpstr>
      <vt:lpstr>Vekalet bordrosu </vt:lpstr>
      <vt:lpstr>NAKİT FİŞİ</vt:lpstr>
      <vt:lpstr>NAKİT FİŞİ (boş yedek)</vt:lpstr>
      <vt:lpstr>'VEK.. BİLGİ'!_Toc8813026</vt:lpstr>
      <vt:lpstr>'VEK.. BİLGİ'!_Toc8813027</vt:lpstr>
      <vt:lpstr>'VEK.. BİLGİ'!_Toc8813028</vt:lpstr>
      <vt:lpstr>'VEK.. BİLGİ'!OLE_LINK2</vt:lpstr>
      <vt:lpstr>'NAKİT FİŞİ'!Yazdırma_Alanı</vt:lpstr>
    </vt:vector>
  </TitlesOfParts>
  <Company>MGM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2012-09-18T13:06:42Z</cp:lastPrinted>
  <dcterms:created xsi:type="dcterms:W3CDTF">2006-12-26T07:31:52Z</dcterms:created>
  <dcterms:modified xsi:type="dcterms:W3CDTF">2016-03-30T07:36:59Z</dcterms:modified>
</cp:coreProperties>
</file>